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rbinternational.sharepoint.com/sites/RBCZRSTSPMAProduktovmanagement/Shared Documents/Produkty právnických osob (LET)/RATINGOVÉ TABULKY/"/>
    </mc:Choice>
  </mc:AlternateContent>
  <xr:revisionPtr revIDLastSave="16" documentId="13_ncr:1_{5C78D725-F2C7-4050-AB41-A4E2CE73813E}" xr6:coauthVersionLast="47" xr6:coauthVersionMax="47" xr10:uidLastSave="{27E024CB-E496-469F-ACD1-AAEB4423ABF6}"/>
  <bookViews>
    <workbookView xWindow="-110" yWindow="-110" windowWidth="34620" windowHeight="13900" activeTab="2" xr2:uid="{00000000-000D-0000-FFFF-FFFF00000000}"/>
  </bookViews>
  <sheets>
    <sheet name="POKYNY K VYPLNĚNÍ" sheetId="1" r:id="rId1"/>
    <sheet name="PLNÁ" sheetId="2" r:id="rId2"/>
    <sheet name="ZKRÁCENÁ" sheetId="3" r:id="rId3"/>
  </sheets>
  <definedNames>
    <definedName name="_xlnm.Print_Area" localSheetId="0">'POKYNY K VYPLNĚNÍ'!$A$1:$M$35</definedName>
    <definedName name="_xlnm.Print_Area" localSheetId="2">ZKRÁCENÁ!$A$1:$M$147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4" i="3" l="1"/>
  <c r="S144" i="3" s="1"/>
  <c r="R143" i="3"/>
  <c r="S143" i="3" s="1"/>
  <c r="R142" i="3"/>
  <c r="S142" i="3" s="1"/>
  <c r="Q318" i="2"/>
  <c r="R318" i="2" s="1"/>
  <c r="K143" i="3" l="1"/>
  <c r="Q316" i="2" l="1"/>
  <c r="R316" i="2" s="1"/>
  <c r="Q317" i="2"/>
  <c r="R317" i="2" s="1"/>
  <c r="O127" i="3"/>
  <c r="P127" i="3"/>
  <c r="N127" i="3"/>
  <c r="L317" i="2" l="1"/>
  <c r="J132" i="3"/>
  <c r="P126" i="3" s="1"/>
  <c r="I132" i="3"/>
  <c r="O126" i="3" s="1"/>
  <c r="H132" i="3"/>
  <c r="N126" i="3" s="1"/>
  <c r="J102" i="3"/>
  <c r="J118" i="3" s="1"/>
  <c r="I102" i="3"/>
  <c r="I118" i="3" s="1"/>
  <c r="H102" i="3"/>
  <c r="H118" i="3" s="1"/>
  <c r="J91" i="3"/>
  <c r="I91" i="3"/>
  <c r="H91" i="3"/>
  <c r="J72" i="3"/>
  <c r="I72" i="3"/>
  <c r="H72" i="3"/>
  <c r="J69" i="3"/>
  <c r="J70" i="3" s="1"/>
  <c r="I69" i="3"/>
  <c r="I70" i="3" s="1"/>
  <c r="H69" i="3"/>
  <c r="H70" i="3" s="1"/>
  <c r="J57" i="3"/>
  <c r="I57" i="3"/>
  <c r="H57" i="3"/>
  <c r="J48" i="3"/>
  <c r="J46" i="3" s="1"/>
  <c r="I48" i="3"/>
  <c r="I46" i="3" s="1"/>
  <c r="H48" i="3"/>
  <c r="H46" i="3" s="1"/>
  <c r="J37" i="3"/>
  <c r="I37" i="3"/>
  <c r="H37" i="3"/>
  <c r="J34" i="3"/>
  <c r="I34" i="3"/>
  <c r="H34" i="3"/>
  <c r="J27" i="3"/>
  <c r="J25" i="3" s="1"/>
  <c r="J19" i="3" s="1"/>
  <c r="I27" i="3"/>
  <c r="I25" i="3" s="1"/>
  <c r="H27" i="3"/>
  <c r="H25" i="3" s="1"/>
  <c r="J21" i="3"/>
  <c r="I21" i="3"/>
  <c r="H21" i="3"/>
  <c r="K306" i="2"/>
  <c r="J306" i="2"/>
  <c r="I306" i="2"/>
  <c r="K286" i="2"/>
  <c r="J286" i="2"/>
  <c r="I286" i="2"/>
  <c r="K269" i="2"/>
  <c r="J269" i="2"/>
  <c r="I269" i="2"/>
  <c r="K264" i="2"/>
  <c r="J264" i="2"/>
  <c r="I264" i="2"/>
  <c r="K260" i="2"/>
  <c r="J260" i="2"/>
  <c r="I260" i="2"/>
  <c r="K249" i="2"/>
  <c r="J249" i="2"/>
  <c r="I249" i="2"/>
  <c r="K235" i="2"/>
  <c r="J235" i="2"/>
  <c r="I235" i="2"/>
  <c r="K230" i="2"/>
  <c r="J230" i="2"/>
  <c r="I230" i="2"/>
  <c r="K224" i="2"/>
  <c r="K223" i="2" s="1"/>
  <c r="J224" i="2"/>
  <c r="I224" i="2"/>
  <c r="I223" i="2" s="1"/>
  <c r="J223" i="2"/>
  <c r="B222" i="2"/>
  <c r="K221" i="2"/>
  <c r="J221" i="2"/>
  <c r="I221" i="2"/>
  <c r="K220" i="2"/>
  <c r="J220" i="2"/>
  <c r="I220" i="2"/>
  <c r="B220" i="2"/>
  <c r="K215" i="2"/>
  <c r="K213" i="2" s="1"/>
  <c r="J215" i="2"/>
  <c r="J213" i="2" s="1"/>
  <c r="I215" i="2"/>
  <c r="I213" i="2" s="1"/>
  <c r="K207" i="2"/>
  <c r="J207" i="2"/>
  <c r="I207" i="2"/>
  <c r="K203" i="2"/>
  <c r="J203" i="2"/>
  <c r="I203" i="2"/>
  <c r="K197" i="2"/>
  <c r="J197" i="2"/>
  <c r="I197" i="2"/>
  <c r="K184" i="2"/>
  <c r="J184" i="2"/>
  <c r="I184" i="2"/>
  <c r="K175" i="2"/>
  <c r="J175" i="2"/>
  <c r="J174" i="2" s="1"/>
  <c r="I175" i="2"/>
  <c r="I174" i="2" s="1"/>
  <c r="K169" i="2"/>
  <c r="J169" i="2"/>
  <c r="I169" i="2"/>
  <c r="K159" i="2"/>
  <c r="J159" i="2"/>
  <c r="J158" i="2" s="1"/>
  <c r="I159" i="2"/>
  <c r="I158" i="2" s="1"/>
  <c r="K152" i="2"/>
  <c r="J152" i="2"/>
  <c r="I152" i="2"/>
  <c r="K145" i="2"/>
  <c r="J145" i="2"/>
  <c r="I145" i="2"/>
  <c r="K139" i="2"/>
  <c r="J139" i="2"/>
  <c r="I139" i="2"/>
  <c r="K132" i="2"/>
  <c r="K130" i="2" s="1"/>
  <c r="K125" i="2" s="1"/>
  <c r="J132" i="2"/>
  <c r="J130" i="2" s="1"/>
  <c r="I132" i="2"/>
  <c r="I130" i="2" s="1"/>
  <c r="K126" i="2"/>
  <c r="J126" i="2"/>
  <c r="I126" i="2"/>
  <c r="K122" i="2"/>
  <c r="J122" i="2"/>
  <c r="I122" i="2"/>
  <c r="K118" i="2"/>
  <c r="J118" i="2"/>
  <c r="I118" i="2"/>
  <c r="K110" i="2"/>
  <c r="J110" i="2"/>
  <c r="I110" i="2"/>
  <c r="K107" i="2"/>
  <c r="J107" i="2"/>
  <c r="I107" i="2"/>
  <c r="K100" i="2"/>
  <c r="K96" i="2" s="1"/>
  <c r="J100" i="2"/>
  <c r="J96" i="2" s="1"/>
  <c r="I100" i="2"/>
  <c r="I96" i="2" s="1"/>
  <c r="K90" i="2"/>
  <c r="K85" i="2" s="1"/>
  <c r="J90" i="2"/>
  <c r="I90" i="2"/>
  <c r="I85" i="2" s="1"/>
  <c r="J85" i="2"/>
  <c r="K76" i="2"/>
  <c r="K73" i="2" s="1"/>
  <c r="J76" i="2"/>
  <c r="J73" i="2" s="1"/>
  <c r="I76" i="2"/>
  <c r="I73" i="2" s="1"/>
  <c r="K62" i="2"/>
  <c r="K55" i="2" s="1"/>
  <c r="J62" i="2"/>
  <c r="J55" i="2" s="1"/>
  <c r="I62" i="2"/>
  <c r="I55" i="2" s="1"/>
  <c r="K45" i="2"/>
  <c r="J45" i="2"/>
  <c r="I45" i="2"/>
  <c r="K41" i="2"/>
  <c r="J41" i="2"/>
  <c r="I41" i="2"/>
  <c r="K36" i="2"/>
  <c r="J36" i="2"/>
  <c r="I36" i="2"/>
  <c r="I35" i="2" s="1"/>
  <c r="K32" i="2"/>
  <c r="J32" i="2"/>
  <c r="I32" i="2"/>
  <c r="K26" i="2"/>
  <c r="J26" i="2"/>
  <c r="J22" i="2" s="1"/>
  <c r="I26" i="2"/>
  <c r="K35" i="2" l="1"/>
  <c r="I157" i="2"/>
  <c r="K283" i="2"/>
  <c r="I125" i="2"/>
  <c r="I151" i="2"/>
  <c r="K174" i="2"/>
  <c r="J84" i="2"/>
  <c r="J304" i="2"/>
  <c r="J36" i="3"/>
  <c r="J18" i="3" s="1"/>
  <c r="J127" i="3"/>
  <c r="I19" i="3"/>
  <c r="I127" i="3"/>
  <c r="I36" i="3"/>
  <c r="H127" i="3"/>
  <c r="H120" i="3"/>
  <c r="H126" i="3" s="1"/>
  <c r="H131" i="3" s="1"/>
  <c r="H36" i="3"/>
  <c r="H19" i="3"/>
  <c r="J247" i="2"/>
  <c r="J222" i="2"/>
  <c r="I22" i="2"/>
  <c r="I21" i="2" s="1"/>
  <c r="K84" i="2"/>
  <c r="K72" i="2" s="1"/>
  <c r="J35" i="2"/>
  <c r="J21" i="2" s="1"/>
  <c r="J72" i="2"/>
  <c r="I84" i="2"/>
  <c r="I72" i="2" s="1"/>
  <c r="K158" i="2"/>
  <c r="K222" i="2"/>
  <c r="K304" i="2"/>
  <c r="I283" i="2"/>
  <c r="K22" i="2"/>
  <c r="I222" i="2"/>
  <c r="J283" i="2"/>
  <c r="J303" i="2" s="1"/>
  <c r="J125" i="2"/>
  <c r="I304" i="2"/>
  <c r="I120" i="3"/>
  <c r="I126" i="3" s="1"/>
  <c r="I131" i="3" s="1"/>
  <c r="I103" i="3"/>
  <c r="H103" i="3"/>
  <c r="J120" i="3"/>
  <c r="J126" i="3" s="1"/>
  <c r="J131" i="3" s="1"/>
  <c r="J103" i="3"/>
  <c r="K247" i="2"/>
  <c r="J157" i="2"/>
  <c r="J151" i="2" s="1"/>
  <c r="I247" i="2"/>
  <c r="K21" i="2" l="1"/>
  <c r="K19" i="2" s="1"/>
  <c r="K18" i="2" s="1"/>
  <c r="K157" i="2"/>
  <c r="K151" i="2" s="1"/>
  <c r="K124" i="2" s="1"/>
  <c r="J19" i="2"/>
  <c r="J284" i="2"/>
  <c r="J299" i="2" s="1"/>
  <c r="J302" i="2" s="1"/>
  <c r="J305" i="2" s="1"/>
  <c r="I19" i="2"/>
  <c r="I124" i="2"/>
  <c r="I18" i="3"/>
  <c r="L131" i="3"/>
  <c r="H18" i="3"/>
  <c r="L18" i="3" s="1"/>
  <c r="J124" i="2"/>
  <c r="K303" i="2"/>
  <c r="K284" i="2"/>
  <c r="K299" i="2" s="1"/>
  <c r="K302" i="2" s="1"/>
  <c r="K305" i="2" s="1"/>
  <c r="I303" i="2"/>
  <c r="I284" i="2"/>
  <c r="I299" i="2" s="1"/>
  <c r="I302" i="2" s="1"/>
  <c r="I305" i="2" s="1"/>
  <c r="J18" i="2" l="1"/>
  <c r="I18" i="2"/>
  <c r="K12" i="3"/>
  <c r="M305" i="2"/>
  <c r="M18" i="2" l="1"/>
  <c r="L12" i="2" s="1"/>
</calcChain>
</file>

<file path=xl/sharedStrings.xml><?xml version="1.0" encoding="utf-8"?>
<sst xmlns="http://schemas.openxmlformats.org/spreadsheetml/2006/main" count="1916" uniqueCount="818">
  <si>
    <t>Pokyny pro vyplnění vstupního formuláře pro iRating BD</t>
  </si>
  <si>
    <t>RATING BD - FORMULÁŘ VSTUPNÍCH DAT - PLNÁ VERZE</t>
  </si>
  <si>
    <t>v6</t>
  </si>
  <si>
    <t>Název BD:</t>
  </si>
  <si>
    <t>IČ:</t>
  </si>
  <si>
    <t>Datum:</t>
  </si>
  <si>
    <t>Adresa BD:</t>
  </si>
  <si>
    <t>PSČ:</t>
  </si>
  <si>
    <t>Okres:</t>
  </si>
  <si>
    <t>Kontrolní buňka:</t>
  </si>
  <si>
    <t>Vyplní se pouze zeleně označené buňky !</t>
  </si>
  <si>
    <t>Vyplňte v tis. Kč</t>
  </si>
  <si>
    <t>POZNÁMKY</t>
  </si>
  <si>
    <t>Platnost výkazů apod.</t>
  </si>
  <si>
    <t>Označení OLD</t>
  </si>
  <si>
    <t>R  O  Z  V  A  H  A</t>
  </si>
  <si>
    <t>Číslo řádku OLD</t>
  </si>
  <si>
    <t>Číslo řádku</t>
  </si>
  <si>
    <t>Vzorce</t>
  </si>
  <si>
    <t>Minulost</t>
  </si>
  <si>
    <t>Plán</t>
  </si>
  <si>
    <t>Období do:</t>
  </si>
  <si>
    <t/>
  </si>
  <si>
    <t xml:space="preserve"> (Kontrola aktiv a pasiv)</t>
  </si>
  <si>
    <t>AKTIVA CELKEM</t>
  </si>
  <si>
    <t>001</t>
  </si>
  <si>
    <t>A.+B.+C.+D.</t>
  </si>
  <si>
    <t xml:space="preserve">A.  </t>
  </si>
  <si>
    <t>A.</t>
  </si>
  <si>
    <t>Pohledávky za upsaný vlastní kapitál</t>
  </si>
  <si>
    <t>002</t>
  </si>
  <si>
    <t xml:space="preserve">B.  </t>
  </si>
  <si>
    <t>B.</t>
  </si>
  <si>
    <t>Dlouhodobý majetek</t>
  </si>
  <si>
    <t>003</t>
  </si>
  <si>
    <t>B.I.+B.II.+B.II</t>
  </si>
  <si>
    <t xml:space="preserve">B. I. </t>
  </si>
  <si>
    <t>B.I.</t>
  </si>
  <si>
    <t>Dlouhodobý nehmotný majetek</t>
  </si>
  <si>
    <t>004</t>
  </si>
  <si>
    <t>B.I.1+…+B.I.5.</t>
  </si>
  <si>
    <t>B. I. 1.</t>
  </si>
  <si>
    <t>Zřizovací výdaje</t>
  </si>
  <si>
    <t>005</t>
  </si>
  <si>
    <t>x</t>
  </si>
  <si>
    <t>B. I. 2.</t>
  </si>
  <si>
    <t>B.I.1.</t>
  </si>
  <si>
    <t>Nehmotné výsledky výzkumu a vývoje</t>
  </si>
  <si>
    <t>006</t>
  </si>
  <si>
    <t>Software</t>
  </si>
  <si>
    <t>007</t>
  </si>
  <si>
    <t>B. I. 4.</t>
  </si>
  <si>
    <t>B.I.2.</t>
  </si>
  <si>
    <t>Ocenitelná práva</t>
  </si>
  <si>
    <t>008</t>
  </si>
  <si>
    <t>B.I.2.1.+B.I.2.2.</t>
  </si>
  <si>
    <t>B. I. 3.</t>
  </si>
  <si>
    <t>B. I. 2.1.</t>
  </si>
  <si>
    <t>B. I. 2.2.</t>
  </si>
  <si>
    <t>Ostatní ocenitelná práva</t>
  </si>
  <si>
    <t>B. I. 5.</t>
  </si>
  <si>
    <t>B. I.3.</t>
  </si>
  <si>
    <t>Goodwill</t>
  </si>
  <si>
    <t>009</t>
  </si>
  <si>
    <t>B. I. 6.</t>
  </si>
  <si>
    <t>Jiný dlouhodobý nehmotný majetek</t>
  </si>
  <si>
    <t>010</t>
  </si>
  <si>
    <t>B. I.4.</t>
  </si>
  <si>
    <t>Ostatní dlouhodobý nehmotný majetek</t>
  </si>
  <si>
    <t>B. I.5.</t>
  </si>
  <si>
    <t>Poskytnuté zálohy na dl. nehmotný majetek a nedokončený dl. nehmotný majetek</t>
  </si>
  <si>
    <t>011</t>
  </si>
  <si>
    <t>B.I.5.2.+B.I.4.1.</t>
  </si>
  <si>
    <t>B. I. 7.</t>
  </si>
  <si>
    <t>B. I.5.2.</t>
  </si>
  <si>
    <t>Nedokončený dlouhodobý nehmotný majetek</t>
  </si>
  <si>
    <t>013</t>
  </si>
  <si>
    <t>B. I. 8.</t>
  </si>
  <si>
    <t>B. I.5.1.</t>
  </si>
  <si>
    <t>Poskytnuté zálohy na dlouhodobý nehmotný majetek</t>
  </si>
  <si>
    <t>012</t>
  </si>
  <si>
    <t xml:space="preserve">B. II. </t>
  </si>
  <si>
    <t>Dlouhodobý hmotný majetek</t>
  </si>
  <si>
    <t>014</t>
  </si>
  <si>
    <t>B.II.1+…+B.II.5.</t>
  </si>
  <si>
    <t>B. II. 1.</t>
  </si>
  <si>
    <t>Pozemky a stavby</t>
  </si>
  <si>
    <t>015</t>
  </si>
  <si>
    <t>B.II.1.1.+B.II.1.2.</t>
  </si>
  <si>
    <t>B. II. 1.1.</t>
  </si>
  <si>
    <t>Pozemky</t>
  </si>
  <si>
    <t>016</t>
  </si>
  <si>
    <t>B. II. 2.</t>
  </si>
  <si>
    <t>B. II. 1.2.</t>
  </si>
  <si>
    <t>Stavby</t>
  </si>
  <si>
    <t>017</t>
  </si>
  <si>
    <t>Hmotné movité věci a jejich soubory</t>
  </si>
  <si>
    <t>022</t>
  </si>
  <si>
    <t>018</t>
  </si>
  <si>
    <t>B. II. 9.</t>
  </si>
  <si>
    <t>B. II. 3.</t>
  </si>
  <si>
    <t>Oceňovací rozdíl k nabytému majetku</t>
  </si>
  <si>
    <t>019</t>
  </si>
  <si>
    <t>B. II. 4.</t>
  </si>
  <si>
    <t>Ostatní dlouhodobý hmotný majetek</t>
  </si>
  <si>
    <t>020</t>
  </si>
  <si>
    <t>B.II.4.1.+B.II.4.2.+B.II.4.3.</t>
  </si>
  <si>
    <t>B. II. 4.1.</t>
  </si>
  <si>
    <t>Pěstitelské celky trvalých porostů</t>
  </si>
  <si>
    <t>021</t>
  </si>
  <si>
    <t>B. II. 4.2.</t>
  </si>
  <si>
    <t>Dospělá zvířata a jejich skupiny</t>
  </si>
  <si>
    <t>B. II. 6.</t>
  </si>
  <si>
    <t>B. II. 4.3.</t>
  </si>
  <si>
    <t>Jiný dlouhodobý hmotný majetek</t>
  </si>
  <si>
    <t>023</t>
  </si>
  <si>
    <t>B. II. 5.</t>
  </si>
  <si>
    <t>Poskytnuté zálohy na dl. hmotný majetek a nedokončený dl. hmotný majetek</t>
  </si>
  <si>
    <t>024</t>
  </si>
  <si>
    <t>B.II.5.1.+B.II.5.2.</t>
  </si>
  <si>
    <t>B. II. 8.</t>
  </si>
  <si>
    <t>B. II. 5.1.</t>
  </si>
  <si>
    <t xml:space="preserve">Poskytnuté zálohy na dlouhodobý hmotný majetek </t>
  </si>
  <si>
    <t>025</t>
  </si>
  <si>
    <t>B. II. 7.</t>
  </si>
  <si>
    <t>B. II. 5.2.</t>
  </si>
  <si>
    <t>Nedokončený dlouhodobý hmotný majetek</t>
  </si>
  <si>
    <t>026</t>
  </si>
  <si>
    <t>Samostatné movité věci a soubory movitých věcí</t>
  </si>
  <si>
    <t>Základní stádo a tažná zvířata</t>
  </si>
  <si>
    <t>Poskytnuté zálohy na dlouhodobý hmotný majetek</t>
  </si>
  <si>
    <t>Oceňovací rozdíl k nabytému majetku (opr.pol. k nabytému majetku)</t>
  </si>
  <si>
    <t xml:space="preserve">B. III. </t>
  </si>
  <si>
    <t>Dlouhodobý finanční majetek</t>
  </si>
  <si>
    <t>027</t>
  </si>
  <si>
    <t>B.III.1.+…+B.III.7.</t>
  </si>
  <si>
    <t>B. III. 1.</t>
  </si>
  <si>
    <t>Podíly - ovládaná nebo ovládající osoba</t>
  </si>
  <si>
    <t>028</t>
  </si>
  <si>
    <t>B. III. 2.</t>
  </si>
  <si>
    <t>Zápůjčky a úvěry - ovládaná nebo ovládající osoba</t>
  </si>
  <si>
    <t>029</t>
  </si>
  <si>
    <t>B. III. 3.</t>
  </si>
  <si>
    <t>Podíly - podstatný vliv</t>
  </si>
  <si>
    <t>030</t>
  </si>
  <si>
    <t>B. III. 4.</t>
  </si>
  <si>
    <t>Zápůjčky a úvěry - podstatný vliv</t>
  </si>
  <si>
    <t>031</t>
  </si>
  <si>
    <t>B. III. 5.</t>
  </si>
  <si>
    <t>Ostatní dlouhodobé cenné papíry a podíly</t>
  </si>
  <si>
    <t>032</t>
  </si>
  <si>
    <t>B. III. 6.</t>
  </si>
  <si>
    <t>Zápůjčky a úvěry - ostatní</t>
  </si>
  <si>
    <t>033</t>
  </si>
  <si>
    <t>B. III. 7.</t>
  </si>
  <si>
    <t>Ostatní dlouhodobý finanční majetek</t>
  </si>
  <si>
    <t>034</t>
  </si>
  <si>
    <t>B.III.7.1+B.III.7.2</t>
  </si>
  <si>
    <t>B. III. 7.1.</t>
  </si>
  <si>
    <t>Jiný dlouhodobý finanční majetek</t>
  </si>
  <si>
    <t>035</t>
  </si>
  <si>
    <t>B. III. 7.2.</t>
  </si>
  <si>
    <t>Poskytnuté zálohy na dlouhodobý finanční majetek</t>
  </si>
  <si>
    <t>036</t>
  </si>
  <si>
    <t>Podíly v ovládaných a říz. osobách</t>
  </si>
  <si>
    <t>Podíly v účetních jednotkách podstatným vlivem</t>
  </si>
  <si>
    <t>Ostatní dlouhodobé cenné papíry a podíly (vklady)</t>
  </si>
  <si>
    <t>Půjčky a úvěry - ovládající a řídící osoba, podstatný vliv</t>
  </si>
  <si>
    <t>Pořizovaný dlouhodobý finanční majetek</t>
  </si>
  <si>
    <t xml:space="preserve">C.  </t>
  </si>
  <si>
    <t>Oběžná aktiva</t>
  </si>
  <si>
    <t>037</t>
  </si>
  <si>
    <t>C.I.+C.II.+C.III.+C.IV.</t>
  </si>
  <si>
    <t xml:space="preserve">C. I. </t>
  </si>
  <si>
    <t>Zásoby</t>
  </si>
  <si>
    <t>038</t>
  </si>
  <si>
    <t>C.I.1.+…+C.I.5.</t>
  </si>
  <si>
    <t>C. I. 1.</t>
  </si>
  <si>
    <t>Materiál</t>
  </si>
  <si>
    <t>039</t>
  </si>
  <si>
    <t>C. I. 2.</t>
  </si>
  <si>
    <t>Nedokončená výroba a polotovary</t>
  </si>
  <si>
    <t>040</t>
  </si>
  <si>
    <t>C. I. 3.</t>
  </si>
  <si>
    <t>Výrobky a zboží</t>
  </si>
  <si>
    <t>041</t>
  </si>
  <si>
    <t>C.I.3.1.+C.I.3.2.</t>
  </si>
  <si>
    <t>C. I. 3. 1.</t>
  </si>
  <si>
    <t>Výrobky</t>
  </si>
  <si>
    <t>042</t>
  </si>
  <si>
    <t>C. I. 5.</t>
  </si>
  <si>
    <t>C. I. 3. 2.</t>
  </si>
  <si>
    <t>Zboží</t>
  </si>
  <si>
    <t>043</t>
  </si>
  <si>
    <t>C. I. 4.</t>
  </si>
  <si>
    <t>Mladá a ostatní zvířata a jejich skupiny</t>
  </si>
  <si>
    <t>044</t>
  </si>
  <si>
    <t>Zvířata</t>
  </si>
  <si>
    <t>C. I. 6.</t>
  </si>
  <si>
    <t>Poskytnuté zálohy na zásoby</t>
  </si>
  <si>
    <t>045</t>
  </si>
  <si>
    <t xml:space="preserve">C. II. </t>
  </si>
  <si>
    <t>Pohledávky</t>
  </si>
  <si>
    <t>046</t>
  </si>
  <si>
    <t>C.II.1.+C.II.2.</t>
  </si>
  <si>
    <t xml:space="preserve">C. II. 1. </t>
  </si>
  <si>
    <t>Dlouhodobé pohledávky</t>
  </si>
  <si>
    <t>047</t>
  </si>
  <si>
    <t>C.II.1.1.+…+C.II.1.5.</t>
  </si>
  <si>
    <t>C. II. 1.</t>
  </si>
  <si>
    <t>C. II. 1. 1.</t>
  </si>
  <si>
    <t>Pohledávky z obchodních vztahů (z obchodního styku)</t>
  </si>
  <si>
    <t>048</t>
  </si>
  <si>
    <t>C. II. 2.</t>
  </si>
  <si>
    <t>C. II. 1. 2.</t>
  </si>
  <si>
    <t>Pohledávky - ovládající a řídící osoba</t>
  </si>
  <si>
    <t>049</t>
  </si>
  <si>
    <t>C. II. 3.</t>
  </si>
  <si>
    <t>C. II. 1. 3.</t>
  </si>
  <si>
    <t>Pohledávky - podstatný vliv</t>
  </si>
  <si>
    <t>050</t>
  </si>
  <si>
    <t>C. II. 8.</t>
  </si>
  <si>
    <t>C. II. 1. 4.</t>
  </si>
  <si>
    <t>Odložená daňová pohledávka</t>
  </si>
  <si>
    <t>051</t>
  </si>
  <si>
    <t>C. II. 1. 5.</t>
  </si>
  <si>
    <t>Pohledávky - ostatní</t>
  </si>
  <si>
    <t>052</t>
  </si>
  <si>
    <t>C.II.1.5.1.+…+C.II.1.5.4.</t>
  </si>
  <si>
    <t>C. II. 4.</t>
  </si>
  <si>
    <t>C. II. 1. 5. 1.</t>
  </si>
  <si>
    <t>Pohledávky za společníky, členy družstva a za účastníky sdružení</t>
  </si>
  <si>
    <t>053</t>
  </si>
  <si>
    <t>C. II. 5.</t>
  </si>
  <si>
    <t>C. II. 1. 5. 2.</t>
  </si>
  <si>
    <t>Dlouhodobé poskytnuté zálohy</t>
  </si>
  <si>
    <t>054</t>
  </si>
  <si>
    <t>C. II. 6.</t>
  </si>
  <si>
    <t>C. II. 1. 5. 3.</t>
  </si>
  <si>
    <t>Dohadné účty aktivní</t>
  </si>
  <si>
    <t>055</t>
  </si>
  <si>
    <t>C. II. 7.</t>
  </si>
  <si>
    <t>C. II. 1. 5. 4.</t>
  </si>
  <si>
    <t xml:space="preserve">Jiné pohledávky                 </t>
  </si>
  <si>
    <t>056</t>
  </si>
  <si>
    <t xml:space="preserve">C. III. </t>
  </si>
  <si>
    <t xml:space="preserve">C. II. 2. </t>
  </si>
  <si>
    <t>Krátkodobé pohledávky</t>
  </si>
  <si>
    <t>057</t>
  </si>
  <si>
    <t>C.II.2.1.+…+C.II.2.4.</t>
  </si>
  <si>
    <t>C. III. 1.</t>
  </si>
  <si>
    <t>C. II. 2. 1.</t>
  </si>
  <si>
    <t>058</t>
  </si>
  <si>
    <t>C. III. 2.</t>
  </si>
  <si>
    <t>C. II. 2. 2.</t>
  </si>
  <si>
    <t>059</t>
  </si>
  <si>
    <t>C. III. 3.</t>
  </si>
  <si>
    <t>C. II. 2. 3.</t>
  </si>
  <si>
    <t>060</t>
  </si>
  <si>
    <t>C. II. 2. 4.</t>
  </si>
  <si>
    <t>061</t>
  </si>
  <si>
    <t>C.II.2.4.1.+…+C.II.2.4.6.</t>
  </si>
  <si>
    <t>C. III. 4.</t>
  </si>
  <si>
    <t>C. II. 2. 4. 1.</t>
  </si>
  <si>
    <t>062</t>
  </si>
  <si>
    <t>C. III. 5.</t>
  </si>
  <si>
    <t>C. II. 2. 4. 2.</t>
  </si>
  <si>
    <r>
      <t xml:space="preserve">Sociální zabezpečení </t>
    </r>
    <r>
      <rPr>
        <sz val="10"/>
        <rFont val="Arial CE"/>
        <charset val="238"/>
      </rPr>
      <t>(a zdravotní pojištění)</t>
    </r>
  </si>
  <si>
    <t>063</t>
  </si>
  <si>
    <t>C. III. 6.</t>
  </si>
  <si>
    <t>C. II. 2. 4. 3.</t>
  </si>
  <si>
    <t xml:space="preserve">Stát - daňové pohledávky      </t>
  </si>
  <si>
    <t>064</t>
  </si>
  <si>
    <t>C. III. 7.</t>
  </si>
  <si>
    <t>C. II. 2. 4. 4.</t>
  </si>
  <si>
    <t>Krátkodobé poskytnuté zálohy</t>
  </si>
  <si>
    <t>065</t>
  </si>
  <si>
    <t>C. III. 8.</t>
  </si>
  <si>
    <t>C. II. 2. 4. 5.</t>
  </si>
  <si>
    <t>066</t>
  </si>
  <si>
    <t>C. III. 9.</t>
  </si>
  <si>
    <t>C. II. 2. 4. 6.</t>
  </si>
  <si>
    <t xml:space="preserve">Jiné pohledávky          </t>
  </si>
  <si>
    <t>067</t>
  </si>
  <si>
    <t>Krátkodobý finanční majetek</t>
  </si>
  <si>
    <t>068</t>
  </si>
  <si>
    <t>C.III.1.+C.III.2.</t>
  </si>
  <si>
    <t>069</t>
  </si>
  <si>
    <t>Ostatní krátkodobý finanční majetek</t>
  </si>
  <si>
    <t>070</t>
  </si>
  <si>
    <t>C. IV.</t>
  </si>
  <si>
    <t>Peněžní prostředky</t>
  </si>
  <si>
    <t>071</t>
  </si>
  <si>
    <t>C.IV.1.+C.IV.2.</t>
  </si>
  <si>
    <t>C. IV. 1.</t>
  </si>
  <si>
    <t>Peněžní prostředky v pokladně</t>
  </si>
  <si>
    <t>072</t>
  </si>
  <si>
    <t>C. IV. 2.</t>
  </si>
  <si>
    <t>Peněžní prostředky na účtech</t>
  </si>
  <si>
    <t>073</t>
  </si>
  <si>
    <t xml:space="preserve">C. IV. </t>
  </si>
  <si>
    <t>Finanční majetek</t>
  </si>
  <si>
    <t>Peníze</t>
  </si>
  <si>
    <t>Účty v bankách</t>
  </si>
  <si>
    <t>C. IV. 3.</t>
  </si>
  <si>
    <t>Krátkodobé cenné papíry a podíly (Krátkodobý finanční majetek)</t>
  </si>
  <si>
    <t>C. IV. 4.</t>
  </si>
  <si>
    <t>Pořizovaný krátkodobý finanční majetek</t>
  </si>
  <si>
    <t xml:space="preserve">D. I. </t>
  </si>
  <si>
    <t xml:space="preserve">D. </t>
  </si>
  <si>
    <t>Časové rozlišení</t>
  </si>
  <si>
    <t>074</t>
  </si>
  <si>
    <t>D.1.+D.2.+D.3.</t>
  </si>
  <si>
    <t>D. I. 1.</t>
  </si>
  <si>
    <t xml:space="preserve">D. 1. </t>
  </si>
  <si>
    <t>Náklady příštích období</t>
  </si>
  <si>
    <t>075</t>
  </si>
  <si>
    <t>D. I. 2.</t>
  </si>
  <si>
    <t>D. 2.</t>
  </si>
  <si>
    <t>Komplexní náklady příštích období</t>
  </si>
  <si>
    <t>076</t>
  </si>
  <si>
    <t>D. I. 3.</t>
  </si>
  <si>
    <t>D. 3.</t>
  </si>
  <si>
    <t>Příjmy příštích období</t>
  </si>
  <si>
    <t>077</t>
  </si>
  <si>
    <t>Označení</t>
  </si>
  <si>
    <t xml:space="preserve">  </t>
  </si>
  <si>
    <t>PASIVA CELKEM</t>
  </si>
  <si>
    <t>078</t>
  </si>
  <si>
    <t>Vlastní kapitál</t>
  </si>
  <si>
    <t>079</t>
  </si>
  <si>
    <t>A.I.+A.II.+A.III.+A.IV.+A.V.+A.VI.</t>
  </si>
  <si>
    <t xml:space="preserve">A. I. </t>
  </si>
  <si>
    <t>Základní kapitál</t>
  </si>
  <si>
    <t>080</t>
  </si>
  <si>
    <t>A.I.1.+A.I.2.+A.I.3.</t>
  </si>
  <si>
    <t>A. I. 1.</t>
  </si>
  <si>
    <t>081</t>
  </si>
  <si>
    <t>A. I. 2.</t>
  </si>
  <si>
    <t>Vlastní akcie a vlastní obchodní podíly (-)</t>
  </si>
  <si>
    <t>082</t>
  </si>
  <si>
    <t>A. I. 3.</t>
  </si>
  <si>
    <t>Změny základního kapitálu</t>
  </si>
  <si>
    <t>083</t>
  </si>
  <si>
    <t xml:space="preserve">A. II. </t>
  </si>
  <si>
    <t>Ážio a kapitálové fondy</t>
  </si>
  <si>
    <t>084</t>
  </si>
  <si>
    <t>A.II.1.+A.II.2.</t>
  </si>
  <si>
    <t>A. II. 1.</t>
  </si>
  <si>
    <t>Ážio</t>
  </si>
  <si>
    <t>085</t>
  </si>
  <si>
    <t>A. II. 2.</t>
  </si>
  <si>
    <t>Kapitálové fondy</t>
  </si>
  <si>
    <t>086</t>
  </si>
  <si>
    <t>A.II.2.1.+…+A.II.2.5.</t>
  </si>
  <si>
    <t>Emisní ážio</t>
  </si>
  <si>
    <t>A. II. 2. 1.</t>
  </si>
  <si>
    <t>Ostatní kapitálové fondy</t>
  </si>
  <si>
    <t>087</t>
  </si>
  <si>
    <t>A. II. 3.</t>
  </si>
  <si>
    <t>A. II. 2. 2.</t>
  </si>
  <si>
    <r>
      <t xml:space="preserve">Oceňovací rozdíly z přecenění majetku </t>
    </r>
    <r>
      <rPr>
        <sz val="10"/>
        <rFont val="Arial CE"/>
        <charset val="238"/>
      </rPr>
      <t>(a závazků)</t>
    </r>
  </si>
  <si>
    <t>088</t>
  </si>
  <si>
    <t>A. II. 4.</t>
  </si>
  <si>
    <t>A. II. 2. 3.</t>
  </si>
  <si>
    <t>Oceňovací rozdíly z přecenění při přeměnách</t>
  </si>
  <si>
    <t>089</t>
  </si>
  <si>
    <t>A. II. 2. 4.</t>
  </si>
  <si>
    <t>Rozdíly z přeměn obchodních korporací</t>
  </si>
  <si>
    <t>090</t>
  </si>
  <si>
    <t>A. II. 2. 5.</t>
  </si>
  <si>
    <t>Rozdíly z ocenění při přeměnách obchodních korporací</t>
  </si>
  <si>
    <t>091</t>
  </si>
  <si>
    <t xml:space="preserve">A. III. </t>
  </si>
  <si>
    <t>Fondy ze zisku</t>
  </si>
  <si>
    <t>092</t>
  </si>
  <si>
    <t>A.III.1.+A.III.2.</t>
  </si>
  <si>
    <t>A. III. 1.</t>
  </si>
  <si>
    <t>Ostatní rezervní fondy</t>
  </si>
  <si>
    <t>093</t>
  </si>
  <si>
    <t>A. III. 2.</t>
  </si>
  <si>
    <t>Statutární a ostatní fondy</t>
  </si>
  <si>
    <t>094</t>
  </si>
  <si>
    <t>Rezervní fondy, nedělitelný fond a ost. fondy ze zisku (Fondy ze zisku)</t>
  </si>
  <si>
    <t>Zákonný rezervní fond / Nedělitelný fond</t>
  </si>
  <si>
    <t xml:space="preserve">A. IV. </t>
  </si>
  <si>
    <t>Výsledek hospodaření minulých let (+/-)</t>
  </si>
  <si>
    <t>095</t>
  </si>
  <si>
    <t>A.IV.1.+A.IV.2.+A.IV.3.</t>
  </si>
  <si>
    <t>A. IV. 1.</t>
  </si>
  <si>
    <t>Nerozdělený zisk minulých let</t>
  </si>
  <si>
    <t>096</t>
  </si>
  <si>
    <t>A. IV. 2.</t>
  </si>
  <si>
    <t>Neuhrazená ztráta minulých let</t>
  </si>
  <si>
    <t>097</t>
  </si>
  <si>
    <t>A. IV. 3</t>
  </si>
  <si>
    <t>Jiný výsledek hospodaření minulých let (+/-)</t>
  </si>
  <si>
    <t>098</t>
  </si>
  <si>
    <t xml:space="preserve">A. V. </t>
  </si>
  <si>
    <t>A. V.</t>
  </si>
  <si>
    <t>Výsledek hospodaření běžného účetního období (+/-)</t>
  </si>
  <si>
    <t>099</t>
  </si>
  <si>
    <t xml:space="preserve">A. VI. </t>
  </si>
  <si>
    <t>Rozhodnuto o zálohách na výplatu podílu na zisku (-)</t>
  </si>
  <si>
    <t>100</t>
  </si>
  <si>
    <t xml:space="preserve">B. + C. </t>
  </si>
  <si>
    <t>Cizí zdroje</t>
  </si>
  <si>
    <t>101</t>
  </si>
  <si>
    <t>B. + C.</t>
  </si>
  <si>
    <t>Rezervy</t>
  </si>
  <si>
    <t>102</t>
  </si>
  <si>
    <t>B.1.+B.2.+B.3.+B.4.</t>
  </si>
  <si>
    <t>B. 1.</t>
  </si>
  <si>
    <t>Rezerva na důchody a podobné závazky</t>
  </si>
  <si>
    <t>103</t>
  </si>
  <si>
    <t>B. 2.</t>
  </si>
  <si>
    <t>Rezerva na daň z příjmů</t>
  </si>
  <si>
    <t>104</t>
  </si>
  <si>
    <t>B. 3.</t>
  </si>
  <si>
    <t>Rezervy podle zvláštních právních předpisů (Rezervy zákonné)</t>
  </si>
  <si>
    <t>105</t>
  </si>
  <si>
    <t>B. 4.</t>
  </si>
  <si>
    <t>Ostatní rezervy</t>
  </si>
  <si>
    <t>106</t>
  </si>
  <si>
    <t xml:space="preserve">C. </t>
  </si>
  <si>
    <t>Závazky</t>
  </si>
  <si>
    <t>107</t>
  </si>
  <si>
    <t>C.I.+C.II.</t>
  </si>
  <si>
    <t>Dlouhodobé závazky</t>
  </si>
  <si>
    <t>108</t>
  </si>
  <si>
    <t>Vydané dluhopisy</t>
  </si>
  <si>
    <t>109</t>
  </si>
  <si>
    <t>C.I.1.1. + C.I.1.2.</t>
  </si>
  <si>
    <t>C. I. 1. 1.</t>
  </si>
  <si>
    <t>Vyměnitelné dluhopisy</t>
  </si>
  <si>
    <t>110</t>
  </si>
  <si>
    <t>C. I. 1. 2.</t>
  </si>
  <si>
    <t>Ostatní dluhopisy</t>
  </si>
  <si>
    <t>111</t>
  </si>
  <si>
    <t>Závazky k úvěrovým institucím</t>
  </si>
  <si>
    <t>112</t>
  </si>
  <si>
    <t>Dlouhodobé přijaté zálohy</t>
  </si>
  <si>
    <t>113</t>
  </si>
  <si>
    <t>Závazky z obchodních vztahů</t>
  </si>
  <si>
    <t>114</t>
  </si>
  <si>
    <t>Dlouhodobé směnky k úhradě</t>
  </si>
  <si>
    <t>115</t>
  </si>
  <si>
    <t>Závazky - ovládaná nebo ovládající osoba</t>
  </si>
  <si>
    <t>116</t>
  </si>
  <si>
    <t>C. I. 7.</t>
  </si>
  <si>
    <t>Závazky - podstatný vliv</t>
  </si>
  <si>
    <t>117</t>
  </si>
  <si>
    <t>B. II. 10.</t>
  </si>
  <si>
    <t>C. I. 8.</t>
  </si>
  <si>
    <t>Odložený daňový závazek</t>
  </si>
  <si>
    <t>118</t>
  </si>
  <si>
    <t>C. I. 9.</t>
  </si>
  <si>
    <t>Závazky - ostatní</t>
  </si>
  <si>
    <t>119</t>
  </si>
  <si>
    <t>C.I.9.1.+C.I.9.2.+C.I.9.3.</t>
  </si>
  <si>
    <t>C. I. 9. 1.</t>
  </si>
  <si>
    <t>Závazky ke společníkům</t>
  </si>
  <si>
    <t>120</t>
  </si>
  <si>
    <t xml:space="preserve">B. II. 8. </t>
  </si>
  <si>
    <t>C. I. 9. 2.</t>
  </si>
  <si>
    <t>Dohadné účty pasivní</t>
  </si>
  <si>
    <t>121</t>
  </si>
  <si>
    <t>C. I. 9. 3.</t>
  </si>
  <si>
    <t>Jiné (dlouhodobé) závazky</t>
  </si>
  <si>
    <t>122</t>
  </si>
  <si>
    <t>Emitované dluhopisy</t>
  </si>
  <si>
    <t>Krátkodobé závazky</t>
  </si>
  <si>
    <t>123</t>
  </si>
  <si>
    <t>C.II.1.+C.II.2.+…+C.II.8.</t>
  </si>
  <si>
    <t>124</t>
  </si>
  <si>
    <t>C.II.1.1.+C.II.1.2.</t>
  </si>
  <si>
    <t>125</t>
  </si>
  <si>
    <t>126</t>
  </si>
  <si>
    <t>127</t>
  </si>
  <si>
    <t>B. III. 8.</t>
  </si>
  <si>
    <t>Krátkodobé přijaté zálohy</t>
  </si>
  <si>
    <t>128</t>
  </si>
  <si>
    <t>Závazky z obchodních vztahů (z obchodního styku)</t>
  </si>
  <si>
    <t>129</t>
  </si>
  <si>
    <t>Krátkodobé směnky k úhradě</t>
  </si>
  <si>
    <t>130</t>
  </si>
  <si>
    <t>131</t>
  </si>
  <si>
    <t>132</t>
  </si>
  <si>
    <t>Závazky ostatní</t>
  </si>
  <si>
    <t>133</t>
  </si>
  <si>
    <t>C.II.8.1.+…+C.II.8.7.</t>
  </si>
  <si>
    <t>C. II. 8. 1.</t>
  </si>
  <si>
    <t>134</t>
  </si>
  <si>
    <t>C. II. 8. 2.</t>
  </si>
  <si>
    <t>Krátkodobé finanční výpomoci</t>
  </si>
  <si>
    <t>135</t>
  </si>
  <si>
    <t>C. II. 8. 3.</t>
  </si>
  <si>
    <t>Závazky k zaměstnancům</t>
  </si>
  <si>
    <t>136</t>
  </si>
  <si>
    <t>C. II. 8. 4.</t>
  </si>
  <si>
    <r>
      <t xml:space="preserve">Závazky ze sociálního </t>
    </r>
    <r>
      <rPr>
        <sz val="10"/>
        <rFont val="Arial CE"/>
        <charset val="238"/>
      </rPr>
      <t>a zdravotního</t>
    </r>
    <r>
      <rPr>
        <sz val="10"/>
        <rFont val="Arial CE"/>
        <family val="2"/>
        <charset val="238"/>
      </rPr>
      <t xml:space="preserve"> zabezpečení</t>
    </r>
  </si>
  <si>
    <t>137</t>
  </si>
  <si>
    <t>C. II. 8. 5.</t>
  </si>
  <si>
    <t>Stát - daňové závazky a dotace</t>
  </si>
  <si>
    <t>138</t>
  </si>
  <si>
    <t>B. III. 10.</t>
  </si>
  <si>
    <t>C. II. 8. 6.</t>
  </si>
  <si>
    <t>139</t>
  </si>
  <si>
    <t>B. III. 11.</t>
  </si>
  <si>
    <t>C. II. 8. 7.</t>
  </si>
  <si>
    <t>Jiné závazky</t>
  </si>
  <si>
    <t>140</t>
  </si>
  <si>
    <t>B. III. 9.</t>
  </si>
  <si>
    <t xml:space="preserve">B. IV. </t>
  </si>
  <si>
    <t>Bankovní úvěry a výpomoci</t>
  </si>
  <si>
    <t>B. IV. 1.</t>
  </si>
  <si>
    <t>Bankovní úvěry dlouhodobé</t>
  </si>
  <si>
    <t>B. IV. 2.</t>
  </si>
  <si>
    <t>Krátkodobé bankovní úvěry (Běžné bankovní úvěry)</t>
  </si>
  <si>
    <t>B. IV. 3.</t>
  </si>
  <si>
    <t>D.</t>
  </si>
  <si>
    <t>141</t>
  </si>
  <si>
    <t>D.1.+D.2.</t>
  </si>
  <si>
    <t>D 1.</t>
  </si>
  <si>
    <t>Výdaje příštích období</t>
  </si>
  <si>
    <t>142</t>
  </si>
  <si>
    <t>D 2.</t>
  </si>
  <si>
    <t>Výnosy příštích období</t>
  </si>
  <si>
    <t>143</t>
  </si>
  <si>
    <t>V Ý K A Z   Z I S K U  A   Z T R Á T Y</t>
  </si>
  <si>
    <t>I.</t>
  </si>
  <si>
    <t>Tržby za prodej zboží</t>
  </si>
  <si>
    <t>01</t>
  </si>
  <si>
    <t xml:space="preserve"> 1.    </t>
  </si>
  <si>
    <t>II.</t>
  </si>
  <si>
    <t>Tržby za prodej vlastních výrobků a služeb</t>
  </si>
  <si>
    <t>05</t>
  </si>
  <si>
    <t>02</t>
  </si>
  <si>
    <t>Výkonová spotřeba</t>
  </si>
  <si>
    <t>08</t>
  </si>
  <si>
    <t>03</t>
  </si>
  <si>
    <t>A.1.+A.2.+A.3.</t>
  </si>
  <si>
    <t>A.1.</t>
  </si>
  <si>
    <t>Náklady vynaložené na prodané zboží</t>
  </si>
  <si>
    <t>04</t>
  </si>
  <si>
    <t>A.2.</t>
  </si>
  <si>
    <t>Spotřeba materiálu energie</t>
  </si>
  <si>
    <t>09</t>
  </si>
  <si>
    <t xml:space="preserve"> 2.    </t>
  </si>
  <si>
    <t>A.3.</t>
  </si>
  <si>
    <t>Služby</t>
  </si>
  <si>
    <t>10</t>
  </si>
  <si>
    <t>06</t>
  </si>
  <si>
    <t>Změna stavu vnitropodnikových zásob vlastní výroby (činnosti)</t>
  </si>
  <si>
    <t>07</t>
  </si>
  <si>
    <t xml:space="preserve"> 3.    </t>
  </si>
  <si>
    <t>C.</t>
  </si>
  <si>
    <t>Aktivace</t>
  </si>
  <si>
    <t>Osobní náklady</t>
  </si>
  <si>
    <t>12</t>
  </si>
  <si>
    <t>D.1.</t>
  </si>
  <si>
    <t>Mzdové náklady</t>
  </si>
  <si>
    <t>13</t>
  </si>
  <si>
    <t>D.2.</t>
  </si>
  <si>
    <t>Náklady na sociální zabezpečení a zdravotní pojištění a ostatní náklady</t>
  </si>
  <si>
    <t>11</t>
  </si>
  <si>
    <t>D.2.1.+D.2.2.</t>
  </si>
  <si>
    <t>D.2.1.</t>
  </si>
  <si>
    <r>
      <t xml:space="preserve">Náklady na sociální zabezpečení </t>
    </r>
    <r>
      <rPr>
        <sz val="10"/>
        <rFont val="Arial CE"/>
        <charset val="238"/>
      </rPr>
      <t>a zdravotní pojištění</t>
    </r>
  </si>
  <si>
    <t>15</t>
  </si>
  <si>
    <t>D.2.2.</t>
  </si>
  <si>
    <t>Ostatní náklady</t>
  </si>
  <si>
    <r>
      <t xml:space="preserve">Odměny členům orgánů společnosti </t>
    </r>
    <r>
      <rPr>
        <sz val="10"/>
        <rFont val="Arial CE"/>
        <charset val="238"/>
      </rPr>
      <t>a družstva</t>
    </r>
  </si>
  <si>
    <t>14</t>
  </si>
  <si>
    <t xml:space="preserve"> 4.    </t>
  </si>
  <si>
    <t>Sociální náklady</t>
  </si>
  <si>
    <t>16</t>
  </si>
  <si>
    <t>Obchodní marže</t>
  </si>
  <si>
    <t>I.-A.1. )*</t>
  </si>
  <si>
    <t xml:space="preserve"> II.</t>
  </si>
  <si>
    <t>Výkony</t>
  </si>
  <si>
    <t>II.+B.+C.</t>
  </si>
  <si>
    <t>Přidaná hodnota</t>
  </si>
  <si>
    <t>I.+II.-A.1.+A.+B.+C.</t>
  </si>
  <si>
    <t>E.</t>
  </si>
  <si>
    <t>Úpravy hodnot v provozní oblasti</t>
  </si>
  <si>
    <t>E.1.+E.2.+E.3.</t>
  </si>
  <si>
    <t>E.1.</t>
  </si>
  <si>
    <t>Úpravy hodnot dlouhodobého hmotného a nehmotného majetku</t>
  </si>
  <si>
    <t>E.1.1.+E.1.2.</t>
  </si>
  <si>
    <t>E.1.1.</t>
  </si>
  <si>
    <t>Úpravy hodnot dlouhodobého hmotného a nehmotného majetku - trvalé</t>
  </si>
  <si>
    <t>E.1.2.</t>
  </si>
  <si>
    <t>Úpravy hodnot dlouhodobého hmotného a nehmotného majetku - dočasné</t>
  </si>
  <si>
    <t>17</t>
  </si>
  <si>
    <t>E.2.</t>
  </si>
  <si>
    <t>Úpravy hodnot zásob</t>
  </si>
  <si>
    <t>18</t>
  </si>
  <si>
    <t>E.3.</t>
  </si>
  <si>
    <t>Úpravy hodnot pohledávek</t>
  </si>
  <si>
    <t>19</t>
  </si>
  <si>
    <t>Odpisy dlouhodobého nehmotného a hmotného majetku</t>
  </si>
  <si>
    <t>III.</t>
  </si>
  <si>
    <t>Ostatní provozní výnosy</t>
  </si>
  <si>
    <t>20</t>
  </si>
  <si>
    <t>III.1.+III.2.+III.3.</t>
  </si>
  <si>
    <t>Tržby z prodeje dlouhodobého majetku a materiálu</t>
  </si>
  <si>
    <t xml:space="preserve">1.    </t>
  </si>
  <si>
    <t>III.1.</t>
  </si>
  <si>
    <t>Tržby z prodeje dlouhodobého majetku</t>
  </si>
  <si>
    <t>21</t>
  </si>
  <si>
    <t xml:space="preserve">2.    </t>
  </si>
  <si>
    <t>III.2.</t>
  </si>
  <si>
    <t>Tržby z prodeje materiálu</t>
  </si>
  <si>
    <t>22</t>
  </si>
  <si>
    <t>III.3.</t>
  </si>
  <si>
    <t>Jiné provozní výnosy</t>
  </si>
  <si>
    <t>23</t>
  </si>
  <si>
    <t>F.</t>
  </si>
  <si>
    <t>Ostatní provozní náklady</t>
  </si>
  <si>
    <t>24</t>
  </si>
  <si>
    <t>F.1.+…+F.5.</t>
  </si>
  <si>
    <t>Zůstatková cena prodaného dlouhodobého majetku a materiálu</t>
  </si>
  <si>
    <t>F.1.</t>
  </si>
  <si>
    <t>Zůstatková cena prodaného dlouhodobého majetku</t>
  </si>
  <si>
    <t>25</t>
  </si>
  <si>
    <t>F.2.</t>
  </si>
  <si>
    <t>Prodaný matetiál</t>
  </si>
  <si>
    <t>26</t>
  </si>
  <si>
    <t>G.</t>
  </si>
  <si>
    <t>Změna stavu rezerv a opr.pol a komplex.nákl.příštích období</t>
  </si>
  <si>
    <t xml:space="preserve">     IV.</t>
  </si>
  <si>
    <t>F.3.</t>
  </si>
  <si>
    <t>Daně a poplatky</t>
  </si>
  <si>
    <t>27</t>
  </si>
  <si>
    <t>F.4.</t>
  </si>
  <si>
    <t>Rezervy v provozní oblasti a komplexní náklady příštích období</t>
  </si>
  <si>
    <t>28</t>
  </si>
  <si>
    <t>F.5.</t>
  </si>
  <si>
    <t>Jiné provozní náklady</t>
  </si>
  <si>
    <t>29</t>
  </si>
  <si>
    <t xml:space="preserve"> H.</t>
  </si>
  <si>
    <t xml:space="preserve">     V.</t>
  </si>
  <si>
    <t>Převod provozních výnosů</t>
  </si>
  <si>
    <t xml:space="preserve">  I.</t>
  </si>
  <si>
    <t>Převod provozních nákladů</t>
  </si>
  <si>
    <t>*</t>
  </si>
  <si>
    <t>*1</t>
  </si>
  <si>
    <t>Provozní hospodářský výsledek</t>
  </si>
  <si>
    <t>30</t>
  </si>
  <si>
    <t>I.+II.+III.-A.-B.-C.-D.-E.-F.</t>
  </si>
  <si>
    <t>IV.</t>
  </si>
  <si>
    <t>Výnosy z dlouhodobého finančního majetku - podíly</t>
  </si>
  <si>
    <t>31</t>
  </si>
  <si>
    <t>IV.1.+IV.2.</t>
  </si>
  <si>
    <t xml:space="preserve">       IV. 1.    </t>
  </si>
  <si>
    <t>Výnosy z podílů - ovládaná nebo ovládající osoba</t>
  </si>
  <si>
    <t>32</t>
  </si>
  <si>
    <t xml:space="preserve">       IV. 2.    </t>
  </si>
  <si>
    <t>Ostatní výnosy z podílů</t>
  </si>
  <si>
    <t>33</t>
  </si>
  <si>
    <t xml:space="preserve">    VI.</t>
  </si>
  <si>
    <t>Tržby z prodeje CP a podílů (vkladů)</t>
  </si>
  <si>
    <t xml:space="preserve"> J.</t>
  </si>
  <si>
    <t>Prodané CP a podíly (vklady)</t>
  </si>
  <si>
    <t xml:space="preserve">   VII.</t>
  </si>
  <si>
    <t>Výnosy z dlouhodobého finančního majetku</t>
  </si>
  <si>
    <t xml:space="preserve"> 1.     </t>
  </si>
  <si>
    <t>Výnosy z podílů v ovládaných a řízených osobách …pod podst.vlivem</t>
  </si>
  <si>
    <t>34</t>
  </si>
  <si>
    <t xml:space="preserve"> 2.</t>
  </si>
  <si>
    <t>Výnosy z ostatních dlouhodobých CP a podílů</t>
  </si>
  <si>
    <t>35</t>
  </si>
  <si>
    <t xml:space="preserve"> 3.</t>
  </si>
  <si>
    <t>Výnosy z ostatního dlouhodobého finančního majetku</t>
  </si>
  <si>
    <t>36</t>
  </si>
  <si>
    <t xml:space="preserve">  VIII.</t>
  </si>
  <si>
    <t>Výnosy z krátkodobého finančního majetku</t>
  </si>
  <si>
    <t>37</t>
  </si>
  <si>
    <t>Náklady vynaložené na prodané podíly</t>
  </si>
  <si>
    <t>V.</t>
  </si>
  <si>
    <t>V.1.+V.2.</t>
  </si>
  <si>
    <t xml:space="preserve">       V. 1.    </t>
  </si>
  <si>
    <t>Výnosy z ostatního dlouhodobého finančního majetku - ovládaná nebo ovládající osoba</t>
  </si>
  <si>
    <t xml:space="preserve">       V. 2.    </t>
  </si>
  <si>
    <t>Ostatní výnosy z ostatního dlouhodobého finančního majetku</t>
  </si>
  <si>
    <t>H.</t>
  </si>
  <si>
    <t>Náklady související s ostatním dlouhodobým majetkem</t>
  </si>
  <si>
    <t>38</t>
  </si>
  <si>
    <t>VI.</t>
  </si>
  <si>
    <t>Výnosové úroky a podobné výnosy</t>
  </si>
  <si>
    <t>39</t>
  </si>
  <si>
    <t>VI.1.+VI.2.</t>
  </si>
  <si>
    <t xml:space="preserve">       VI. 1.    </t>
  </si>
  <si>
    <t>Výnosové úroky a podobné výnosy - ovládaná nebo ovládající osoba</t>
  </si>
  <si>
    <t>40</t>
  </si>
  <si>
    <t xml:space="preserve">       VI. 2.    </t>
  </si>
  <si>
    <t>Ostatní výnosové úroky a podobné výnosy</t>
  </si>
  <si>
    <t>41</t>
  </si>
  <si>
    <t xml:space="preserve">   X.</t>
  </si>
  <si>
    <t>Výnosové úroky</t>
  </si>
  <si>
    <t>42</t>
  </si>
  <si>
    <t>Úpravy hodnot a rezervy ve finanční oblasti</t>
  </si>
  <si>
    <t>J.</t>
  </si>
  <si>
    <t>Nákladové úroky a podobné náklady</t>
  </si>
  <si>
    <t>43</t>
  </si>
  <si>
    <t>J.1.+J.2.</t>
  </si>
  <si>
    <t xml:space="preserve">      J. 1.    </t>
  </si>
  <si>
    <t>Nákladové úroky a podobné náklady - ovládaná nebo ovládající osoba</t>
  </si>
  <si>
    <t>44</t>
  </si>
  <si>
    <t xml:space="preserve">      J. 2.    </t>
  </si>
  <si>
    <t>Ostatní nákladové úroky a podobné náklady</t>
  </si>
  <si>
    <t>45</t>
  </si>
  <si>
    <t>N.</t>
  </si>
  <si>
    <t>Nákladové úroky</t>
  </si>
  <si>
    <t>VII.</t>
  </si>
  <si>
    <t>Ostatní finanční výnosy</t>
  </si>
  <si>
    <t>46</t>
  </si>
  <si>
    <t xml:space="preserve">IX.   </t>
  </si>
  <si>
    <t>Výnosy z přecenění CP a derivátů</t>
  </si>
  <si>
    <t xml:space="preserve"> XI.</t>
  </si>
  <si>
    <t>XII.</t>
  </si>
  <si>
    <t>Převod finančních výnosů</t>
  </si>
  <si>
    <t>K.</t>
  </si>
  <si>
    <t>Ostatní finanční náklady</t>
  </si>
  <si>
    <t>47</t>
  </si>
  <si>
    <t>Náklady z finančního majetku</t>
  </si>
  <si>
    <t>L.</t>
  </si>
  <si>
    <t>Náklady z přecenění CP a derivátů</t>
  </si>
  <si>
    <t>M.</t>
  </si>
  <si>
    <t>Změna stavu rezerv a opravných položek ve finanční oblasti</t>
  </si>
  <si>
    <t>O.</t>
  </si>
  <si>
    <t>P.</t>
  </si>
  <si>
    <t>Převod finančních nákladů</t>
  </si>
  <si>
    <t>*2</t>
  </si>
  <si>
    <t>Finanční výsledek hospodaření (+/-)</t>
  </si>
  <si>
    <t>48</t>
  </si>
  <si>
    <t>IV.+V.+VI.+VII.-G.-V.-H.-I.-J.-K.</t>
  </si>
  <si>
    <t>**3</t>
  </si>
  <si>
    <t>Výsledek hospodaření před zdaněním</t>
  </si>
  <si>
    <t>49</t>
  </si>
  <si>
    <t>I.+II.+III.+IV.+V.+VI.+VII.-A.-B.-C.-D.-E.-F.-G.-V.-H.-I.-J.-K.</t>
  </si>
  <si>
    <t xml:space="preserve">Daň z příjmů </t>
  </si>
  <si>
    <t>50</t>
  </si>
  <si>
    <t>L.1.+L.2.</t>
  </si>
  <si>
    <t xml:space="preserve">     L. 1.    </t>
  </si>
  <si>
    <t>Daň z příjmů - splatná</t>
  </si>
  <si>
    <t>51</t>
  </si>
  <si>
    <t xml:space="preserve">     L. 2.    </t>
  </si>
  <si>
    <t>Daň z příjmů - odložená (+/-)</t>
  </si>
  <si>
    <t>52</t>
  </si>
  <si>
    <t>Q.</t>
  </si>
  <si>
    <t>Daň z příjmů za běžnou činnost</t>
  </si>
  <si>
    <t>Q.1</t>
  </si>
  <si>
    <t>-splatná</t>
  </si>
  <si>
    <t>Q.2</t>
  </si>
  <si>
    <t>-odložená</t>
  </si>
  <si>
    <t>**</t>
  </si>
  <si>
    <t>Hosp. výsledek za běžnou činnost</t>
  </si>
  <si>
    <t>XIII.</t>
  </si>
  <si>
    <t>Mimořádné výnosy</t>
  </si>
  <si>
    <t>53</t>
  </si>
  <si>
    <t>R.</t>
  </si>
  <si>
    <t>Mimořádné náklady</t>
  </si>
  <si>
    <t>54</t>
  </si>
  <si>
    <t>S.</t>
  </si>
  <si>
    <t>Daň z příjmů z mimořádné činnosti</t>
  </si>
  <si>
    <t>55</t>
  </si>
  <si>
    <t>S.1</t>
  </si>
  <si>
    <t>56</t>
  </si>
  <si>
    <t>S.2</t>
  </si>
  <si>
    <t>57</t>
  </si>
  <si>
    <t>Mimořádný hospodářský výsledek</t>
  </si>
  <si>
    <t>58</t>
  </si>
  <si>
    <t>**4</t>
  </si>
  <si>
    <t>Výsledek hospodaření po zdanění (+/-)</t>
  </si>
  <si>
    <t xml:space="preserve"> **3 - L.</t>
  </si>
  <si>
    <t>***</t>
  </si>
  <si>
    <t>Hospodářský výsledek za účetní období</t>
  </si>
  <si>
    <t>60</t>
  </si>
  <si>
    <t>T.</t>
  </si>
  <si>
    <t>Převod podílu na HV společníkům</t>
  </si>
  <si>
    <t>59</t>
  </si>
  <si>
    <t>Výsledek hospodaření za účetní období (+/-)</t>
  </si>
  <si>
    <t xml:space="preserve"> **4 - M.</t>
  </si>
  <si>
    <t>****</t>
  </si>
  <si>
    <t>Hospodářský výsledek před zdaněním</t>
  </si>
  <si>
    <t>61</t>
  </si>
  <si>
    <t xml:space="preserve"> **3</t>
  </si>
  <si>
    <t>Čistý obrat za účetní období = I.+ II. + III. + IV. + V. + VI. + VII.</t>
  </si>
  <si>
    <t>I.+ II. + III. + IV. + V. + VI. + VII.</t>
  </si>
  <si>
    <t xml:space="preserve"> (Kontrola shodnosti výsledku hospodaření na pasivech)</t>
  </si>
  <si>
    <t>O S T A T N Í   D O P L Ň U J Í C Í   Ú D A J E</t>
  </si>
  <si>
    <t>Počet členů družstva</t>
  </si>
  <si>
    <t>Počet bytů celkem (byty ve vlastnictví družstva + byty ve správě)</t>
  </si>
  <si>
    <t xml:space="preserve"> - z toho počet bytů ve vlastnictví družstva </t>
  </si>
  <si>
    <t>Průměrná tvorba dlouhodobých záloh na opravy a údržbu na m2 plochy bytu / měsíc (Kč)</t>
  </si>
  <si>
    <t>Celkem zálohy na služby, nájemné a záloha SVJ na správu (včetně tvorby dlouhodobých záloh) za rok (tis. Kč)</t>
  </si>
  <si>
    <t xml:space="preserve"> - z toho tvorba dlouhodobých záloh za rok (tis. Kč)</t>
  </si>
  <si>
    <t>Zůstatek dlouhodbých záloh na opravy a údržbu (tis. Kč)</t>
  </si>
  <si>
    <t>Pohledávky po splatnosti více než 30 dní celkem (tis. Kč)</t>
  </si>
  <si>
    <t xml:space="preserve"> - z toho pohledávky za služby a nájemné po splatnosti více než 30 dní (tis. Kč)</t>
  </si>
  <si>
    <t>Ostatní výnosy (např. příjmy z pronájmu nebytových prostor) (tis. Kč)*</t>
  </si>
  <si>
    <t>Počet dlužníků, kteří dluží déle než 90 dní po splatnosti alespoň 1000 Kč</t>
  </si>
  <si>
    <t>Požadovaná výše úvěru v tis. Kč - vyplní banka nebo klient ve spolupráci s bankou</t>
  </si>
  <si>
    <t>Předpokládaná měsíční splátka v tis. Kč - vyplní banka nebo klient ve spolupráci s bankou</t>
  </si>
  <si>
    <t>* Ostatními výnosy se rozumí všechny kromě výnosů vzniklých ze zúčtování záloh na služby a nájemného
**Údaje nemusí být zcela přesné, uvádějte prosím alespoň expertní odhad v desítkách procent, např. 10%, 20%, 30%
    V případě nevyplnění těchto položek (ponechání funkce NEDEF), bude uvažován průměrný stav objektů</t>
  </si>
  <si>
    <t xml:space="preserve">   Z toho Krátkodobé úvěry a finanční výpomoci</t>
  </si>
  <si>
    <t>116a117</t>
  </si>
  <si>
    <t>Číslo řádku NEW</t>
  </si>
  <si>
    <t xml:space="preserve"> v tom : Tržby z prodeje dlouhodobého majetku a materiálu</t>
  </si>
  <si>
    <t xml:space="preserve"> v tom : Zůstatková cena prodaného dlouhodobého majetku a materiálu</t>
  </si>
  <si>
    <t>Bilanční suma Aktiv</t>
  </si>
  <si>
    <t>Obrat</t>
  </si>
  <si>
    <t>X</t>
  </si>
  <si>
    <t>Současnost</t>
  </si>
  <si>
    <t>v9</t>
  </si>
  <si>
    <t>Důležité vyplnit všechny údaje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</si>
</sst>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 CE"/>
      <charset val="238"/>
    </font>
    <font>
      <i/>
      <sz val="11"/>
      <name val="Arial"/>
      <family val="2"/>
    </font>
    <font>
      <b/>
      <sz val="18"/>
      <name val="Arial CE"/>
      <family val="2"/>
      <charset val="238"/>
    </font>
    <font>
      <u/>
      <sz val="10"/>
      <color indexed="12"/>
      <name val="Arial CE"/>
      <charset val="238"/>
    </font>
    <font>
      <u/>
      <sz val="10"/>
      <name val="Arial CE"/>
      <family val="2"/>
      <charset val="238"/>
    </font>
    <font>
      <sz val="10"/>
      <name val="Arial CE"/>
      <family val="2"/>
      <charset val="238"/>
    </font>
    <font>
      <sz val="11"/>
      <name val="Arial Narrow"/>
      <family val="2"/>
      <charset val="238"/>
    </font>
    <font>
      <b/>
      <sz val="20"/>
      <name val="Verdana"/>
      <family val="2"/>
      <charset val="238"/>
    </font>
    <font>
      <b/>
      <sz val="14"/>
      <name val="Verdana"/>
      <family val="2"/>
      <charset val="238"/>
    </font>
    <font>
      <b/>
      <sz val="14"/>
      <color indexed="12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12"/>
      <name val="Arial CE"/>
      <charset val="238"/>
    </font>
    <font>
      <b/>
      <sz val="12"/>
      <color indexed="12"/>
      <name val="Verdana"/>
      <family val="2"/>
      <charset val="238"/>
    </font>
    <font>
      <sz val="12"/>
      <name val="Arial CE"/>
      <charset val="238"/>
    </font>
    <font>
      <b/>
      <sz val="10"/>
      <name val="Verdana"/>
      <family val="2"/>
      <charset val="238"/>
    </font>
    <font>
      <b/>
      <sz val="9"/>
      <color indexed="10"/>
      <name val="Verdana"/>
      <family val="2"/>
      <charset val="238"/>
    </font>
    <font>
      <b/>
      <i/>
      <sz val="12"/>
      <color indexed="10"/>
      <name val="Verdana"/>
      <family val="2"/>
      <charset val="238"/>
    </font>
    <font>
      <b/>
      <sz val="16"/>
      <name val="Arial CE"/>
      <family val="2"/>
      <charset val="238"/>
    </font>
    <font>
      <b/>
      <sz val="12"/>
      <color indexed="10"/>
      <name val="Arial CE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2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1"/>
      <color indexed="16"/>
      <name val="Arial CE"/>
      <family val="2"/>
      <charset val="238"/>
    </font>
    <font>
      <sz val="11"/>
      <color indexed="16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1"/>
      <color indexed="12"/>
      <name val="Arial CE"/>
      <family val="2"/>
      <charset val="238"/>
    </font>
    <font>
      <sz val="8"/>
      <name val="Arial CE"/>
      <charset val="238"/>
    </font>
    <font>
      <b/>
      <sz val="11"/>
      <color theme="1"/>
      <name val="Arial CE"/>
      <charset val="238"/>
    </font>
    <font>
      <sz val="11"/>
      <color indexed="12"/>
      <name val="Arial CE"/>
      <charset val="238"/>
    </font>
    <font>
      <sz val="11"/>
      <color indexed="8"/>
      <name val="Arial CE"/>
      <family val="2"/>
      <charset val="238"/>
    </font>
    <font>
      <i/>
      <sz val="8"/>
      <name val="Arial CE"/>
      <charset val="238"/>
    </font>
    <font>
      <b/>
      <sz val="10"/>
      <color indexed="10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indexed="12"/>
      <name val="Arial CE"/>
      <charset val="238"/>
    </font>
    <font>
      <b/>
      <i/>
      <sz val="11"/>
      <name val="Arial CE"/>
      <charset val="238"/>
    </font>
    <font>
      <i/>
      <sz val="10"/>
      <name val="Arial CE"/>
    </font>
    <font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3EF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49">
    <xf numFmtId="0" fontId="0" fillId="0" borderId="0" xfId="0"/>
    <xf numFmtId="0" fontId="5" fillId="0" borderId="4" xfId="2" applyFont="1" applyBorder="1" applyProtection="1"/>
    <xf numFmtId="0" fontId="5" fillId="0" borderId="5" xfId="2" applyFont="1" applyBorder="1" applyProtection="1"/>
    <xf numFmtId="0" fontId="5" fillId="0" borderId="6" xfId="2" applyFont="1" applyBorder="1" applyProtection="1"/>
    <xf numFmtId="0" fontId="5" fillId="0" borderId="0" xfId="2" applyFont="1" applyProtection="1"/>
    <xf numFmtId="0" fontId="2" fillId="0" borderId="6" xfId="3" applyBorder="1" applyAlignment="1" applyProtection="1">
      <alignment vertical="center"/>
    </xf>
    <xf numFmtId="0" fontId="2" fillId="0" borderId="0" xfId="3" applyAlignment="1" applyProtection="1">
      <alignment vertical="center"/>
    </xf>
    <xf numFmtId="0" fontId="9" fillId="0" borderId="6" xfId="3" applyFont="1" applyBorder="1" applyAlignment="1" applyProtection="1">
      <alignment horizontal="left" vertical="center"/>
    </xf>
    <xf numFmtId="0" fontId="12" fillId="0" borderId="6" xfId="3" applyFont="1" applyBorder="1" applyAlignment="1" applyProtection="1">
      <alignment vertical="center"/>
    </xf>
    <xf numFmtId="0" fontId="2" fillId="0" borderId="6" xfId="3" applyBorder="1" applyProtection="1"/>
    <xf numFmtId="0" fontId="2" fillId="0" borderId="0" xfId="3" applyProtection="1"/>
    <xf numFmtId="0" fontId="0" fillId="0" borderId="0" xfId="2" applyFont="1" applyProtection="1"/>
    <xf numFmtId="2" fontId="0" fillId="0" borderId="0" xfId="2" applyNumberFormat="1" applyFont="1" applyProtection="1"/>
    <xf numFmtId="0" fontId="13" fillId="0" borderId="0" xfId="2" applyFont="1" applyFill="1" applyBorder="1" applyAlignment="1" applyProtection="1">
      <alignment vertical="center"/>
    </xf>
    <xf numFmtId="0" fontId="13" fillId="0" borderId="0" xfId="2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vertical="center" wrapText="1"/>
    </xf>
    <xf numFmtId="0" fontId="0" fillId="0" borderId="8" xfId="2" applyFont="1" applyBorder="1" applyProtection="1"/>
    <xf numFmtId="2" fontId="0" fillId="3" borderId="9" xfId="2" applyNumberFormat="1" applyFont="1" applyFill="1" applyBorder="1" applyProtection="1"/>
    <xf numFmtId="2" fontId="0" fillId="3" borderId="10" xfId="2" applyNumberFormat="1" applyFont="1" applyFill="1" applyBorder="1" applyProtection="1"/>
    <xf numFmtId="0" fontId="13" fillId="3" borderId="10" xfId="2" applyFont="1" applyFill="1" applyBorder="1" applyAlignment="1" applyProtection="1">
      <alignment vertical="center"/>
    </xf>
    <xf numFmtId="0" fontId="13" fillId="3" borderId="10" xfId="2" applyFont="1" applyFill="1" applyBorder="1" applyAlignment="1" applyProtection="1">
      <alignment horizontal="center" vertical="center"/>
    </xf>
    <xf numFmtId="0" fontId="13" fillId="3" borderId="10" xfId="2" applyFont="1" applyFill="1" applyBorder="1" applyAlignment="1" applyProtection="1">
      <alignment vertical="center" wrapText="1"/>
    </xf>
    <xf numFmtId="0" fontId="2" fillId="3" borderId="10" xfId="2" applyFont="1" applyFill="1" applyBorder="1" applyProtection="1"/>
    <xf numFmtId="0" fontId="2" fillId="3" borderId="11" xfId="2" applyFont="1" applyFill="1" applyBorder="1" applyProtection="1"/>
    <xf numFmtId="2" fontId="2" fillId="3" borderId="12" xfId="2" applyNumberFormat="1" applyFont="1" applyFill="1" applyBorder="1" applyProtection="1"/>
    <xf numFmtId="2" fontId="2" fillId="3" borderId="0" xfId="2" applyNumberFormat="1" applyFont="1" applyFill="1" applyBorder="1" applyProtection="1"/>
    <xf numFmtId="0" fontId="15" fillId="3" borderId="0" xfId="2" applyFont="1" applyFill="1" applyBorder="1" applyAlignment="1" applyProtection="1">
      <alignment horizontal="right" vertical="center"/>
    </xf>
    <xf numFmtId="0" fontId="2" fillId="3" borderId="0" xfId="2" applyFont="1" applyFill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6" fillId="4" borderId="16" xfId="2" applyFont="1" applyFill="1" applyBorder="1" applyAlignment="1" applyProtection="1">
      <alignment horizontal="right" vertical="center"/>
      <protection locked="0"/>
    </xf>
    <xf numFmtId="0" fontId="13" fillId="3" borderId="0" xfId="2" applyFont="1" applyFill="1" applyBorder="1" applyAlignment="1" applyProtection="1">
      <alignment vertical="center"/>
    </xf>
    <xf numFmtId="0" fontId="13" fillId="3" borderId="0" xfId="2" applyFont="1" applyFill="1" applyBorder="1" applyAlignment="1" applyProtection="1">
      <alignment horizontal="center" vertical="center"/>
    </xf>
    <xf numFmtId="0" fontId="13" fillId="3" borderId="0" xfId="2" applyFont="1" applyFill="1" applyBorder="1" applyAlignment="1" applyProtection="1">
      <alignment vertical="center" wrapText="1"/>
    </xf>
    <xf numFmtId="0" fontId="2" fillId="3" borderId="8" xfId="2" applyFont="1" applyFill="1" applyBorder="1" applyProtection="1"/>
    <xf numFmtId="0" fontId="2" fillId="0" borderId="0" xfId="2" applyFont="1" applyProtection="1"/>
    <xf numFmtId="0" fontId="2" fillId="3" borderId="0" xfId="2" applyFont="1" applyFill="1" applyBorder="1" applyAlignment="1" applyProtection="1"/>
    <xf numFmtId="14" fontId="16" fillId="4" borderId="17" xfId="2" applyNumberFormat="1" applyFont="1" applyFill="1" applyBorder="1" applyAlignment="1" applyProtection="1">
      <alignment horizontal="right"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15" fillId="3" borderId="0" xfId="2" applyFont="1" applyFill="1" applyBorder="1" applyAlignment="1" applyProtection="1">
      <alignment vertical="center" wrapText="1"/>
    </xf>
    <xf numFmtId="0" fontId="15" fillId="3" borderId="0" xfId="2" applyFont="1" applyFill="1" applyBorder="1" applyAlignment="1" applyProtection="1">
      <alignment vertical="center"/>
    </xf>
    <xf numFmtId="0" fontId="15" fillId="3" borderId="0" xfId="2" applyFont="1" applyFill="1" applyBorder="1" applyAlignment="1" applyProtection="1">
      <alignment horizontal="right"/>
    </xf>
    <xf numFmtId="0" fontId="15" fillId="3" borderId="0" xfId="2" applyFont="1" applyFill="1" applyBorder="1" applyProtection="1"/>
    <xf numFmtId="0" fontId="17" fillId="3" borderId="18" xfId="2" applyFont="1" applyFill="1" applyBorder="1" applyAlignment="1" applyProtection="1">
      <alignment horizontal="right" vertical="center"/>
    </xf>
    <xf numFmtId="0" fontId="17" fillId="5" borderId="0" xfId="2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 applyProtection="1">
      <alignment horizontal="right"/>
    </xf>
    <xf numFmtId="0" fontId="2" fillId="0" borderId="0" xfId="2" applyFont="1" applyProtection="1">
      <protection locked="0"/>
    </xf>
    <xf numFmtId="0" fontId="21" fillId="5" borderId="0" xfId="2" applyFont="1" applyFill="1" applyBorder="1" applyAlignment="1" applyProtection="1">
      <alignment horizontal="right"/>
    </xf>
    <xf numFmtId="0" fontId="0" fillId="0" borderId="8" xfId="2" applyFont="1" applyFill="1" applyBorder="1" applyProtection="1"/>
    <xf numFmtId="0" fontId="24" fillId="3" borderId="0" xfId="2" applyFont="1" applyFill="1" applyBorder="1" applyProtection="1"/>
    <xf numFmtId="3" fontId="27" fillId="7" borderId="17" xfId="2" applyNumberFormat="1" applyFont="1" applyFill="1" applyBorder="1" applyAlignment="1" applyProtection="1">
      <alignment horizontal="center"/>
    </xf>
    <xf numFmtId="0" fontId="2" fillId="0" borderId="0" xfId="2" applyFont="1" applyFill="1" applyProtection="1"/>
    <xf numFmtId="0" fontId="0" fillId="0" borderId="0" xfId="2" applyFont="1" applyFill="1" applyProtection="1"/>
    <xf numFmtId="2" fontId="2" fillId="3" borderId="25" xfId="2" applyNumberFormat="1" applyFont="1" applyFill="1" applyBorder="1" applyProtection="1"/>
    <xf numFmtId="0" fontId="28" fillId="3" borderId="0" xfId="2" applyFont="1" applyFill="1" applyBorder="1" applyProtection="1"/>
    <xf numFmtId="0" fontId="0" fillId="0" borderId="29" xfId="2" applyFont="1" applyFill="1" applyBorder="1" applyAlignment="1" applyProtection="1">
      <alignment horizontal="center"/>
    </xf>
    <xf numFmtId="0" fontId="29" fillId="2" borderId="31" xfId="5" applyFont="1" applyFill="1" applyBorder="1" applyAlignment="1" applyProtection="1">
      <alignment wrapText="1"/>
    </xf>
    <xf numFmtId="14" fontId="7" fillId="7" borderId="32" xfId="2" applyNumberFormat="1" applyFont="1" applyFill="1" applyBorder="1" applyAlignment="1" applyProtection="1">
      <alignment horizontal="center" vertical="center"/>
    </xf>
    <xf numFmtId="49" fontId="26" fillId="0" borderId="33" xfId="6" applyNumberFormat="1" applyFont="1" applyFill="1" applyBorder="1" applyAlignment="1" applyProtection="1">
      <alignment horizontal="left"/>
      <protection locked="0"/>
    </xf>
    <xf numFmtId="0" fontId="28" fillId="2" borderId="35" xfId="5" applyFont="1" applyFill="1" applyBorder="1" applyProtection="1"/>
    <xf numFmtId="0" fontId="28" fillId="2" borderId="25" xfId="5" applyFont="1" applyFill="1" applyBorder="1" applyProtection="1"/>
    <xf numFmtId="0" fontId="0" fillId="0" borderId="0" xfId="2" applyFont="1" applyFill="1" applyAlignment="1" applyProtection="1">
      <alignment vertical="center"/>
    </xf>
    <xf numFmtId="0" fontId="0" fillId="0" borderId="37" xfId="2" applyFont="1" applyFill="1" applyBorder="1" applyAlignment="1" applyProtection="1">
      <alignment vertical="center"/>
    </xf>
    <xf numFmtId="0" fontId="0" fillId="0" borderId="30" xfId="2" applyFont="1" applyFill="1" applyBorder="1" applyAlignment="1" applyProtection="1">
      <alignment vertical="center"/>
    </xf>
    <xf numFmtId="0" fontId="31" fillId="0" borderId="2" xfId="2" applyFont="1" applyFill="1" applyBorder="1" applyAlignment="1" applyProtection="1">
      <alignment vertical="center"/>
    </xf>
    <xf numFmtId="0" fontId="31" fillId="0" borderId="38" xfId="2" applyFont="1" applyFill="1" applyBorder="1" applyAlignment="1" applyProtection="1">
      <alignment vertical="center"/>
    </xf>
    <xf numFmtId="1" fontId="32" fillId="0" borderId="38" xfId="6" applyNumberFormat="1" applyFont="1" applyFill="1" applyBorder="1" applyAlignment="1" applyProtection="1">
      <alignment horizontal="center" vertical="center"/>
    </xf>
    <xf numFmtId="1" fontId="33" fillId="0" borderId="38" xfId="6" applyNumberFormat="1" applyFont="1" applyFill="1" applyBorder="1" applyAlignment="1" applyProtection="1">
      <alignment vertical="center" wrapText="1"/>
    </xf>
    <xf numFmtId="0" fontId="0" fillId="0" borderId="40" xfId="2" applyFont="1" applyFill="1" applyBorder="1" applyAlignment="1" applyProtection="1">
      <alignment vertical="center"/>
    </xf>
    <xf numFmtId="0" fontId="34" fillId="0" borderId="41" xfId="7" applyFont="1" applyFill="1" applyBorder="1" applyAlignment="1" applyProtection="1">
      <alignment vertical="center"/>
    </xf>
    <xf numFmtId="3" fontId="37" fillId="4" borderId="45" xfId="2" applyNumberFormat="1" applyFont="1" applyFill="1" applyBorder="1" applyAlignment="1" applyProtection="1">
      <alignment horizontal="right" vertical="center"/>
      <protection locked="0"/>
    </xf>
    <xf numFmtId="3" fontId="28" fillId="8" borderId="33" xfId="2" applyNumberFormat="1" applyFont="1" applyFill="1" applyBorder="1" applyAlignment="1" applyProtection="1">
      <alignment vertical="center"/>
    </xf>
    <xf numFmtId="3" fontId="39" fillId="9" borderId="45" xfId="2" applyNumberFormat="1" applyFont="1" applyFill="1" applyBorder="1" applyAlignment="1" applyProtection="1">
      <alignment horizontal="right" vertical="center"/>
    </xf>
    <xf numFmtId="3" fontId="39" fillId="9" borderId="45" xfId="2" applyNumberFormat="1" applyFont="1" applyFill="1" applyBorder="1" applyAlignment="1" applyProtection="1">
      <alignment horizontal="right" vertical="center"/>
      <protection locked="0"/>
    </xf>
    <xf numFmtId="0" fontId="34" fillId="0" borderId="41" xfId="7" applyFont="1" applyBorder="1" applyAlignment="1" applyProtection="1">
      <alignment vertical="center"/>
    </xf>
    <xf numFmtId="2" fontId="0" fillId="0" borderId="46" xfId="2" applyNumberFormat="1" applyFont="1" applyFill="1" applyBorder="1" applyAlignment="1" applyProtection="1">
      <alignment vertical="center"/>
    </xf>
    <xf numFmtId="0" fontId="0" fillId="0" borderId="0" xfId="2" applyFont="1" applyAlignment="1" applyProtection="1">
      <alignment vertical="center"/>
    </xf>
    <xf numFmtId="0" fontId="0" fillId="0" borderId="0" xfId="2" applyFont="1" applyProtection="1">
      <protection locked="0"/>
    </xf>
    <xf numFmtId="0" fontId="34" fillId="0" borderId="47" xfId="7" applyFont="1" applyBorder="1" applyAlignment="1" applyProtection="1">
      <alignment vertical="center"/>
    </xf>
    <xf numFmtId="0" fontId="34" fillId="0" borderId="37" xfId="7" applyFont="1" applyFill="1" applyBorder="1" applyAlignment="1" applyProtection="1">
      <alignment vertical="center"/>
    </xf>
    <xf numFmtId="3" fontId="40" fillId="4" borderId="45" xfId="2" applyNumberFormat="1" applyFont="1" applyFill="1" applyBorder="1" applyAlignment="1" applyProtection="1">
      <alignment horizontal="right" vertical="center"/>
      <protection locked="0"/>
    </xf>
    <xf numFmtId="3" fontId="30" fillId="4" borderId="45" xfId="2" applyNumberFormat="1" applyFont="1" applyFill="1" applyBorder="1" applyAlignment="1" applyProtection="1">
      <alignment horizontal="right" vertical="center"/>
      <protection locked="0"/>
    </xf>
    <xf numFmtId="3" fontId="40" fillId="4" borderId="33" xfId="2" applyNumberFormat="1" applyFont="1" applyFill="1" applyBorder="1" applyAlignment="1" applyProtection="1">
      <alignment vertical="center"/>
      <protection locked="0"/>
    </xf>
    <xf numFmtId="0" fontId="0" fillId="10" borderId="0" xfId="2" applyFont="1" applyFill="1" applyProtection="1"/>
    <xf numFmtId="2" fontId="0" fillId="0" borderId="0" xfId="2" applyNumberFormat="1" applyFont="1" applyAlignment="1" applyProtection="1">
      <alignment vertical="center"/>
    </xf>
    <xf numFmtId="0" fontId="38" fillId="0" borderId="0" xfId="2" applyFont="1" applyAlignment="1" applyProtection="1">
      <alignment vertical="center"/>
    </xf>
    <xf numFmtId="0" fontId="28" fillId="2" borderId="11" xfId="2" applyFont="1" applyFill="1" applyBorder="1" applyAlignment="1" applyProtection="1">
      <alignment horizontal="center" vertical="center" wrapText="1"/>
    </xf>
    <xf numFmtId="0" fontId="28" fillId="2" borderId="50" xfId="2" applyFont="1" applyFill="1" applyBorder="1" applyAlignment="1" applyProtection="1">
      <alignment horizontal="center" vertical="center" wrapText="1"/>
    </xf>
    <xf numFmtId="0" fontId="34" fillId="0" borderId="41" xfId="7" applyFont="1" applyFill="1" applyBorder="1" applyAlignment="1" applyProtection="1">
      <alignment horizontal="center" vertical="center"/>
    </xf>
    <xf numFmtId="3" fontId="37" fillId="4" borderId="53" xfId="2" applyNumberFormat="1" applyFont="1" applyFill="1" applyBorder="1" applyAlignment="1" applyProtection="1">
      <alignment horizontal="right" vertical="center"/>
      <protection locked="0"/>
    </xf>
    <xf numFmtId="0" fontId="34" fillId="0" borderId="41" xfId="7" applyFont="1" applyFill="1" applyBorder="1" applyAlignment="1" applyProtection="1">
      <alignment horizontal="right" vertical="center"/>
    </xf>
    <xf numFmtId="0" fontId="34" fillId="0" borderId="41" xfId="7" applyFont="1" applyFill="1" applyBorder="1" applyAlignment="1" applyProtection="1">
      <alignment horizontal="left" vertical="center"/>
    </xf>
    <xf numFmtId="3" fontId="37" fillId="4" borderId="33" xfId="2" applyNumberFormat="1" applyFont="1" applyFill="1" applyBorder="1" applyAlignment="1" applyProtection="1">
      <alignment horizontal="right" vertical="center"/>
      <protection locked="0"/>
    </xf>
    <xf numFmtId="3" fontId="39" fillId="9" borderId="33" xfId="2" applyNumberFormat="1" applyFont="1" applyFill="1" applyBorder="1" applyAlignment="1" applyProtection="1">
      <alignment horizontal="right" vertical="center"/>
    </xf>
    <xf numFmtId="2" fontId="0" fillId="0" borderId="41" xfId="2" applyNumberFormat="1" applyFont="1" applyFill="1" applyBorder="1" applyAlignment="1" applyProtection="1">
      <alignment vertical="center"/>
    </xf>
    <xf numFmtId="2" fontId="35" fillId="0" borderId="41" xfId="2" applyNumberFormat="1" applyFont="1" applyFill="1" applyBorder="1" applyAlignment="1" applyProtection="1">
      <alignment vertical="center"/>
    </xf>
    <xf numFmtId="0" fontId="42" fillId="0" borderId="41" xfId="7" applyFont="1" applyFill="1" applyBorder="1" applyAlignment="1" applyProtection="1">
      <alignment horizontal="left" vertical="center"/>
    </xf>
    <xf numFmtId="2" fontId="0" fillId="0" borderId="41" xfId="2" applyNumberFormat="1" applyFont="1" applyBorder="1" applyAlignment="1" applyProtection="1">
      <alignment vertical="center"/>
    </xf>
    <xf numFmtId="0" fontId="34" fillId="0" borderId="41" xfId="7" applyFont="1" applyBorder="1" applyAlignment="1" applyProtection="1">
      <alignment horizontal="left" vertical="center"/>
    </xf>
    <xf numFmtId="0" fontId="34" fillId="0" borderId="41" xfId="7" applyFont="1" applyBorder="1" applyAlignment="1" applyProtection="1">
      <alignment horizontal="center" vertical="center"/>
    </xf>
    <xf numFmtId="2" fontId="0" fillId="0" borderId="44" xfId="2" applyNumberFormat="1" applyFont="1" applyBorder="1" applyProtection="1"/>
    <xf numFmtId="0" fontId="0" fillId="0" borderId="0" xfId="2" applyFont="1" applyFill="1" applyBorder="1" applyAlignment="1" applyProtection="1">
      <alignment vertical="center"/>
    </xf>
    <xf numFmtId="3" fontId="37" fillId="4" borderId="45" xfId="2" applyNumberFormat="1" applyFont="1" applyFill="1" applyBorder="1" applyAlignment="1" applyProtection="1">
      <alignment vertical="center"/>
      <protection locked="0"/>
    </xf>
    <xf numFmtId="3" fontId="0" fillId="0" borderId="0" xfId="2" applyNumberFormat="1" applyFont="1" applyProtection="1"/>
    <xf numFmtId="3" fontId="0" fillId="0" borderId="0" xfId="2" applyNumberFormat="1" applyFont="1" applyFill="1" applyProtection="1"/>
    <xf numFmtId="0" fontId="38" fillId="0" borderId="41" xfId="7" applyFont="1" applyFill="1" applyBorder="1" applyAlignment="1" applyProtection="1">
      <alignment horizontal="center" vertical="center"/>
    </xf>
    <xf numFmtId="3" fontId="39" fillId="8" borderId="33" xfId="2" applyNumberFormat="1" applyFont="1" applyFill="1" applyBorder="1" applyAlignment="1" applyProtection="1">
      <alignment horizontal="right" vertical="center"/>
    </xf>
    <xf numFmtId="0" fontId="0" fillId="0" borderId="41" xfId="2" applyFont="1" applyFill="1" applyBorder="1" applyAlignment="1" applyProtection="1">
      <alignment vertical="center"/>
    </xf>
    <xf numFmtId="49" fontId="26" fillId="0" borderId="57" xfId="6" applyNumberFormat="1" applyFont="1" applyFill="1" applyBorder="1" applyAlignment="1" applyProtection="1">
      <alignment horizontal="left"/>
      <protection locked="0"/>
    </xf>
    <xf numFmtId="2" fontId="0" fillId="0" borderId="47" xfId="2" applyNumberFormat="1" applyFont="1" applyFill="1" applyBorder="1" applyAlignment="1" applyProtection="1">
      <alignment vertical="center"/>
    </xf>
    <xf numFmtId="0" fontId="0" fillId="0" borderId="12" xfId="2" applyFont="1" applyFill="1" applyBorder="1" applyProtection="1"/>
    <xf numFmtId="0" fontId="31" fillId="0" borderId="1" xfId="2" applyFont="1" applyFill="1" applyBorder="1" applyAlignment="1" applyProtection="1">
      <alignment vertical="center"/>
    </xf>
    <xf numFmtId="0" fontId="31" fillId="0" borderId="3" xfId="2" applyFont="1" applyFill="1" applyBorder="1" applyAlignment="1" applyProtection="1">
      <alignment vertical="center"/>
    </xf>
    <xf numFmtId="49" fontId="26" fillId="0" borderId="36" xfId="6" applyNumberFormat="1" applyFont="1" applyFill="1" applyBorder="1" applyAlignment="1" applyProtection="1">
      <alignment horizontal="left"/>
      <protection locked="0"/>
    </xf>
    <xf numFmtId="0" fontId="43" fillId="0" borderId="33" xfId="2" applyFont="1" applyFill="1" applyBorder="1" applyProtection="1">
      <protection locked="0"/>
    </xf>
    <xf numFmtId="0" fontId="44" fillId="0" borderId="60" xfId="2" applyFont="1" applyBorder="1" applyProtection="1"/>
    <xf numFmtId="0" fontId="6" fillId="0" borderId="61" xfId="2" applyFont="1" applyBorder="1" applyProtection="1"/>
    <xf numFmtId="0" fontId="6" fillId="0" borderId="54" xfId="2" applyFont="1" applyBorder="1" applyProtection="1"/>
    <xf numFmtId="1" fontId="40" fillId="4" borderId="56" xfId="2" applyNumberFormat="1" applyFont="1" applyFill="1" applyBorder="1" applyAlignment="1" applyProtection="1">
      <alignment horizontal="right"/>
      <protection locked="0"/>
    </xf>
    <xf numFmtId="0" fontId="5" fillId="0" borderId="33" xfId="2" applyFont="1" applyFill="1" applyBorder="1" applyProtection="1">
      <protection locked="0"/>
    </xf>
    <xf numFmtId="0" fontId="7" fillId="0" borderId="43" xfId="2" applyFont="1" applyBorder="1" applyProtection="1"/>
    <xf numFmtId="0" fontId="7" fillId="0" borderId="44" xfId="2" applyFont="1" applyBorder="1" applyProtection="1"/>
    <xf numFmtId="0" fontId="7" fillId="0" borderId="54" xfId="2" applyFont="1" applyBorder="1" applyProtection="1"/>
    <xf numFmtId="0" fontId="7" fillId="0" borderId="44" xfId="2" applyFont="1" applyBorder="1" applyAlignment="1" applyProtection="1">
      <alignment horizontal="center" wrapText="1"/>
    </xf>
    <xf numFmtId="3" fontId="40" fillId="4" borderId="56" xfId="2" applyNumberFormat="1" applyFont="1" applyFill="1" applyBorder="1" applyAlignment="1" applyProtection="1">
      <alignment horizontal="right"/>
      <protection locked="0"/>
    </xf>
    <xf numFmtId="0" fontId="2" fillId="0" borderId="43" xfId="2" applyFont="1" applyBorder="1" applyProtection="1"/>
    <xf numFmtId="0" fontId="7" fillId="0" borderId="63" xfId="2" applyFont="1" applyBorder="1" applyProtection="1"/>
    <xf numFmtId="0" fontId="7" fillId="0" borderId="64" xfId="2" applyFont="1" applyBorder="1" applyProtection="1"/>
    <xf numFmtId="0" fontId="7" fillId="0" borderId="65" xfId="2" applyFont="1" applyBorder="1" applyProtection="1"/>
    <xf numFmtId="0" fontId="0" fillId="0" borderId="46" xfId="2" applyFont="1" applyFill="1" applyBorder="1" applyProtection="1"/>
    <xf numFmtId="0" fontId="0" fillId="0" borderId="34" xfId="2" applyFont="1" applyFill="1" applyBorder="1" applyProtection="1"/>
    <xf numFmtId="0" fontId="7" fillId="0" borderId="49" xfId="2" applyFont="1" applyBorder="1" applyProtection="1"/>
    <xf numFmtId="0" fontId="7" fillId="0" borderId="35" xfId="2" applyFont="1" applyBorder="1" applyProtection="1"/>
    <xf numFmtId="0" fontId="7" fillId="0" borderId="58" xfId="2" applyFont="1" applyBorder="1" applyProtection="1"/>
    <xf numFmtId="0" fontId="7" fillId="0" borderId="35" xfId="2" applyFont="1" applyBorder="1" applyAlignment="1" applyProtection="1">
      <alignment horizontal="center" wrapText="1"/>
    </xf>
    <xf numFmtId="3" fontId="45" fillId="7" borderId="66" xfId="2" applyNumberFormat="1" applyFont="1" applyFill="1" applyBorder="1" applyAlignment="1" applyProtection="1">
      <alignment horizontal="center"/>
    </xf>
    <xf numFmtId="3" fontId="40" fillId="4" borderId="67" xfId="2" applyNumberFormat="1" applyFont="1" applyFill="1" applyBorder="1" applyAlignment="1" applyProtection="1">
      <alignment horizontal="right"/>
      <protection locked="0"/>
    </xf>
    <xf numFmtId="3" fontId="45" fillId="7" borderId="35" xfId="2" applyNumberFormat="1" applyFont="1" applyFill="1" applyBorder="1" applyAlignment="1" applyProtection="1">
      <alignment horizontal="center"/>
    </xf>
    <xf numFmtId="0" fontId="5" fillId="0" borderId="36" xfId="2" applyFont="1" applyFill="1" applyBorder="1" applyProtection="1">
      <protection locked="0"/>
    </xf>
    <xf numFmtId="2" fontId="2" fillId="3" borderId="70" xfId="2" applyNumberFormat="1" applyFont="1" applyFill="1" applyBorder="1" applyProtection="1"/>
    <xf numFmtId="0" fontId="26" fillId="0" borderId="37" xfId="2" applyFont="1" applyFill="1" applyBorder="1" applyAlignment="1" applyProtection="1">
      <alignment horizontal="right" vertical="center"/>
    </xf>
    <xf numFmtId="0" fontId="0" fillId="0" borderId="2" xfId="2" applyFont="1" applyBorder="1" applyProtection="1"/>
    <xf numFmtId="0" fontId="0" fillId="0" borderId="38" xfId="2" applyFont="1" applyBorder="1" applyProtection="1"/>
    <xf numFmtId="3" fontId="31" fillId="7" borderId="72" xfId="2" applyNumberFormat="1" applyFont="1" applyFill="1" applyBorder="1" applyAlignment="1" applyProtection="1">
      <alignment horizontal="right" vertical="center"/>
    </xf>
    <xf numFmtId="0" fontId="0" fillId="0" borderId="33" xfId="2" applyFont="1" applyBorder="1" applyProtection="1">
      <protection locked="0"/>
    </xf>
    <xf numFmtId="3" fontId="28" fillId="8" borderId="42" xfId="5" applyNumberFormat="1" applyFont="1" applyFill="1" applyBorder="1" applyAlignment="1" applyProtection="1">
      <alignment vertical="center"/>
    </xf>
    <xf numFmtId="49" fontId="26" fillId="0" borderId="73" xfId="2" applyNumberFormat="1" applyFont="1" applyFill="1" applyBorder="1" applyAlignment="1" applyProtection="1">
      <protection locked="0"/>
    </xf>
    <xf numFmtId="3" fontId="37" fillId="4" borderId="33" xfId="5" applyNumberFormat="1" applyFont="1" applyFill="1" applyBorder="1" applyAlignment="1" applyProtection="1">
      <alignment horizontal="right" vertical="center"/>
      <protection locked="0"/>
    </xf>
    <xf numFmtId="3" fontId="28" fillId="8" borderId="33" xfId="5" applyNumberFormat="1" applyFont="1" applyFill="1" applyBorder="1" applyAlignment="1" applyProtection="1">
      <alignment vertical="center"/>
    </xf>
    <xf numFmtId="3" fontId="28" fillId="8" borderId="74" xfId="5" applyNumberFormat="1" applyFont="1" applyFill="1" applyBorder="1" applyAlignment="1" applyProtection="1">
      <alignment vertical="center"/>
    </xf>
    <xf numFmtId="3" fontId="40" fillId="4" borderId="33" xfId="5" applyNumberFormat="1" applyFont="1" applyFill="1" applyBorder="1" applyAlignment="1" applyProtection="1">
      <alignment horizontal="right" vertical="center"/>
      <protection locked="0"/>
    </xf>
    <xf numFmtId="0" fontId="0" fillId="0" borderId="73" xfId="2" applyFont="1" applyBorder="1" applyProtection="1">
      <protection locked="0"/>
    </xf>
    <xf numFmtId="3" fontId="40" fillId="4" borderId="33" xfId="2" applyNumberFormat="1" applyFont="1" applyFill="1" applyBorder="1" applyAlignment="1" applyProtection="1">
      <alignment horizontal="right" vertical="center"/>
      <protection locked="0"/>
    </xf>
    <xf numFmtId="3" fontId="27" fillId="2" borderId="33" xfId="5" applyNumberFormat="1" applyFont="1" applyFill="1" applyBorder="1" applyAlignment="1" applyProtection="1">
      <alignment vertical="center"/>
    </xf>
    <xf numFmtId="3" fontId="37" fillId="4" borderId="76" xfId="5" applyNumberFormat="1" applyFont="1" applyFill="1" applyBorder="1" applyAlignment="1" applyProtection="1">
      <alignment horizontal="right" vertical="center"/>
      <protection locked="0"/>
    </xf>
    <xf numFmtId="3" fontId="37" fillId="13" borderId="33" xfId="5" applyNumberFormat="1" applyFont="1" applyFill="1" applyBorder="1" applyAlignment="1" applyProtection="1">
      <alignment horizontal="right" vertical="center"/>
      <protection locked="0"/>
    </xf>
    <xf numFmtId="3" fontId="37" fillId="4" borderId="0" xfId="5" applyNumberFormat="1" applyFont="1" applyFill="1" applyBorder="1" applyAlignment="1" applyProtection="1">
      <alignment horizontal="right" vertical="center"/>
      <protection locked="0"/>
    </xf>
    <xf numFmtId="3" fontId="27" fillId="13" borderId="33" xfId="5" applyNumberFormat="1" applyFont="1" applyFill="1" applyBorder="1" applyAlignment="1" applyProtection="1">
      <alignment vertical="center"/>
    </xf>
    <xf numFmtId="3" fontId="37" fillId="13" borderId="33" xfId="5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49" fontId="26" fillId="0" borderId="28" xfId="6" applyNumberFormat="1" applyFont="1" applyFill="1" applyBorder="1" applyAlignment="1" applyProtection="1">
      <alignment horizontal="left"/>
      <protection locked="0"/>
    </xf>
    <xf numFmtId="3" fontId="28" fillId="8" borderId="36" xfId="2" applyNumberFormat="1" applyFont="1" applyFill="1" applyBorder="1" applyAlignment="1" applyProtection="1">
      <alignment horizontal="center" vertical="center"/>
    </xf>
    <xf numFmtId="3" fontId="50" fillId="8" borderId="42" xfId="2" applyNumberFormat="1" applyFont="1" applyFill="1" applyBorder="1" applyAlignment="1" applyProtection="1">
      <alignment horizontal="center" vertical="center"/>
    </xf>
    <xf numFmtId="14" fontId="30" fillId="4" borderId="36" xfId="2" applyNumberFormat="1" applyFont="1" applyFill="1" applyBorder="1" applyAlignment="1" applyProtection="1">
      <alignment horizontal="center" vertical="center"/>
      <protection locked="0"/>
    </xf>
    <xf numFmtId="0" fontId="5" fillId="0" borderId="73" xfId="2" applyFont="1" applyFill="1" applyBorder="1" applyProtection="1">
      <protection locked="0"/>
    </xf>
    <xf numFmtId="3" fontId="45" fillId="7" borderId="83" xfId="2" applyNumberFormat="1" applyFont="1" applyFill="1" applyBorder="1" applyAlignment="1" applyProtection="1">
      <alignment horizontal="center"/>
    </xf>
    <xf numFmtId="3" fontId="40" fillId="4" borderId="84" xfId="2" applyNumberFormat="1" applyFont="1" applyFill="1" applyBorder="1" applyAlignment="1" applyProtection="1">
      <alignment horizontal="right"/>
      <protection locked="0"/>
    </xf>
    <xf numFmtId="3" fontId="45" fillId="7" borderId="61" xfId="2" applyNumberFormat="1" applyFont="1" applyFill="1" applyBorder="1" applyAlignment="1" applyProtection="1">
      <alignment horizontal="center"/>
    </xf>
    <xf numFmtId="3" fontId="40" fillId="4" borderId="85" xfId="2" applyNumberFormat="1" applyFont="1" applyFill="1" applyBorder="1" applyAlignment="1" applyProtection="1">
      <alignment horizontal="right"/>
      <protection locked="0"/>
    </xf>
    <xf numFmtId="1" fontId="40" fillId="4" borderId="68" xfId="2" applyNumberFormat="1" applyFont="1" applyFill="1" applyBorder="1" applyAlignment="1" applyProtection="1">
      <alignment horizontal="right"/>
      <protection locked="0"/>
    </xf>
    <xf numFmtId="3" fontId="40" fillId="4" borderId="78" xfId="2" applyNumberFormat="1" applyFont="1" applyFill="1" applyBorder="1" applyAlignment="1" applyProtection="1">
      <alignment horizontal="right"/>
      <protection locked="0"/>
    </xf>
    <xf numFmtId="3" fontId="40" fillId="4" borderId="86" xfId="2" applyNumberFormat="1" applyFont="1" applyFill="1" applyBorder="1" applyAlignment="1" applyProtection="1">
      <alignment horizontal="right"/>
      <protection locked="0"/>
    </xf>
    <xf numFmtId="3" fontId="40" fillId="4" borderId="87" xfId="2" applyNumberFormat="1" applyFont="1" applyFill="1" applyBorder="1" applyAlignment="1" applyProtection="1">
      <alignment horizontal="right"/>
      <protection locked="0"/>
    </xf>
    <xf numFmtId="0" fontId="40" fillId="4" borderId="86" xfId="2" applyNumberFormat="1" applyFont="1" applyFill="1" applyBorder="1" applyAlignment="1" applyProtection="1">
      <alignment horizontal="right"/>
      <protection locked="0"/>
    </xf>
    <xf numFmtId="0" fontId="40" fillId="4" borderId="87" xfId="1" applyNumberFormat="1" applyFont="1" applyFill="1" applyBorder="1" applyAlignment="1" applyProtection="1">
      <alignment horizontal="right"/>
      <protection locked="0"/>
    </xf>
    <xf numFmtId="0" fontId="40" fillId="4" borderId="87" xfId="2" applyNumberFormat="1" applyFont="1" applyFill="1" applyBorder="1" applyAlignment="1" applyProtection="1">
      <alignment horizontal="right"/>
      <protection locked="0"/>
    </xf>
    <xf numFmtId="0" fontId="40" fillId="4" borderId="88" xfId="2" applyNumberFormat="1" applyFont="1" applyFill="1" applyBorder="1" applyAlignment="1" applyProtection="1">
      <alignment horizontal="right"/>
      <protection locked="0"/>
    </xf>
    <xf numFmtId="3" fontId="40" fillId="4" borderId="89" xfId="2" applyNumberFormat="1" applyFont="1" applyFill="1" applyBorder="1" applyAlignment="1" applyProtection="1">
      <alignment horizontal="right"/>
      <protection locked="0"/>
    </xf>
    <xf numFmtId="0" fontId="40" fillId="4" borderId="79" xfId="2" applyNumberFormat="1" applyFont="1" applyFill="1" applyBorder="1" applyAlignment="1" applyProtection="1">
      <alignment horizontal="right"/>
      <protection locked="0"/>
    </xf>
    <xf numFmtId="0" fontId="40" fillId="4" borderId="85" xfId="2" applyNumberFormat="1" applyFont="1" applyFill="1" applyBorder="1" applyAlignment="1" applyProtection="1">
      <alignment horizontal="right"/>
      <protection locked="0"/>
    </xf>
    <xf numFmtId="0" fontId="40" fillId="4" borderId="78" xfId="1" applyNumberFormat="1" applyFont="1" applyFill="1" applyBorder="1" applyAlignment="1" applyProtection="1">
      <alignment horizontal="right"/>
      <protection locked="0"/>
    </xf>
    <xf numFmtId="0" fontId="28" fillId="2" borderId="30" xfId="2" applyFont="1" applyFill="1" applyBorder="1" applyAlignment="1" applyProtection="1">
      <alignment horizontal="center" vertical="center" wrapText="1"/>
    </xf>
    <xf numFmtId="0" fontId="28" fillId="2" borderId="34" xfId="2" applyFont="1" applyFill="1" applyBorder="1" applyAlignment="1" applyProtection="1">
      <alignment horizontal="center" vertical="center" wrapText="1"/>
    </xf>
    <xf numFmtId="0" fontId="28" fillId="0" borderId="33" xfId="2" applyFont="1" applyFill="1" applyBorder="1" applyAlignment="1" applyProtection="1">
      <alignment horizontal="center" vertical="center" wrapText="1"/>
      <protection locked="0"/>
    </xf>
    <xf numFmtId="0" fontId="2" fillId="3" borderId="0" xfId="2" applyFont="1" applyFill="1" applyBorder="1" applyAlignment="1" applyProtection="1">
      <alignment vertical="center"/>
    </xf>
    <xf numFmtId="0" fontId="2" fillId="3" borderId="8" xfId="2" applyFont="1" applyFill="1" applyBorder="1" applyAlignment="1" applyProtection="1"/>
    <xf numFmtId="0" fontId="20" fillId="3" borderId="0" xfId="2" applyFont="1" applyFill="1" applyBorder="1" applyAlignment="1" applyProtection="1">
      <alignment horizontal="center"/>
    </xf>
    <xf numFmtId="0" fontId="22" fillId="6" borderId="16" xfId="2" applyFont="1" applyFill="1" applyBorder="1" applyAlignment="1" applyProtection="1">
      <alignment horizontal="right"/>
    </xf>
    <xf numFmtId="3" fontId="31" fillId="7" borderId="39" xfId="2" applyNumberFormat="1" applyFont="1" applyFill="1" applyBorder="1" applyAlignment="1" applyProtection="1">
      <alignment horizontal="right" vertical="center"/>
    </xf>
    <xf numFmtId="0" fontId="2" fillId="8" borderId="41" xfId="2" applyFont="1" applyFill="1" applyBorder="1" applyAlignment="1" applyProtection="1">
      <alignment horizontal="left" vertical="center"/>
    </xf>
    <xf numFmtId="1" fontId="35" fillId="8" borderId="31" xfId="7" applyNumberFormat="1" applyFont="1" applyFill="1" applyBorder="1" applyAlignment="1" applyProtection="1">
      <alignment vertical="center"/>
    </xf>
    <xf numFmtId="1" fontId="28" fillId="8" borderId="31" xfId="6" applyNumberFormat="1" applyFont="1" applyFill="1" applyBorder="1" applyAlignment="1" applyProtection="1">
      <alignment vertical="center"/>
    </xf>
    <xf numFmtId="49" fontId="28" fillId="8" borderId="41" xfId="6" applyNumberFormat="1" applyFont="1" applyFill="1" applyBorder="1" applyAlignment="1" applyProtection="1">
      <alignment horizontal="center" vertical="center"/>
    </xf>
    <xf numFmtId="49" fontId="26" fillId="8" borderId="41" xfId="6" applyNumberFormat="1" applyFont="1" applyFill="1" applyBorder="1" applyAlignment="1" applyProtection="1">
      <alignment vertical="center" wrapText="1"/>
    </xf>
    <xf numFmtId="3" fontId="28" fillId="8" borderId="42" xfId="2" applyNumberFormat="1" applyFont="1" applyFill="1" applyBorder="1" applyAlignment="1" applyProtection="1">
      <alignment vertical="center"/>
    </xf>
    <xf numFmtId="0" fontId="36" fillId="0" borderId="41" xfId="2" applyFont="1" applyFill="1" applyBorder="1" applyAlignment="1" applyProtection="1">
      <alignment horizontal="center" vertical="center"/>
    </xf>
    <xf numFmtId="1" fontId="35" fillId="0" borderId="43" xfId="6" applyNumberFormat="1" applyFont="1" applyFill="1" applyBorder="1" applyAlignment="1" applyProtection="1">
      <alignment vertical="center"/>
    </xf>
    <xf numFmtId="1" fontId="26" fillId="0" borderId="44" xfId="6" applyNumberFormat="1" applyFont="1" applyFill="1" applyBorder="1" applyAlignment="1" applyProtection="1">
      <alignment vertical="center"/>
    </xf>
    <xf numFmtId="49" fontId="28" fillId="0" borderId="41" xfId="6" applyNumberFormat="1" applyFont="1" applyFill="1" applyBorder="1" applyAlignment="1" applyProtection="1">
      <alignment horizontal="center" vertical="center"/>
    </xf>
    <xf numFmtId="49" fontId="26" fillId="0" borderId="41" xfId="6" applyNumberFormat="1" applyFont="1" applyFill="1" applyBorder="1" applyAlignment="1" applyProtection="1">
      <alignment vertical="center" wrapText="1"/>
    </xf>
    <xf numFmtId="0" fontId="36" fillId="8" borderId="41" xfId="2" applyFont="1" applyFill="1" applyBorder="1" applyAlignment="1" applyProtection="1">
      <alignment horizontal="center" vertical="center"/>
    </xf>
    <xf numFmtId="1" fontId="35" fillId="8" borderId="44" xfId="7" applyNumberFormat="1" applyFont="1" applyFill="1" applyBorder="1" applyAlignment="1" applyProtection="1">
      <alignment vertical="center"/>
    </xf>
    <xf numFmtId="1" fontId="28" fillId="8" borderId="44" xfId="6" applyNumberFormat="1" applyFont="1" applyFill="1" applyBorder="1" applyAlignment="1" applyProtection="1">
      <alignment vertical="center"/>
    </xf>
    <xf numFmtId="0" fontId="38" fillId="8" borderId="41" xfId="2" applyFont="1" applyFill="1" applyBorder="1" applyAlignment="1" applyProtection="1">
      <alignment horizontal="left" vertical="center"/>
    </xf>
    <xf numFmtId="0" fontId="38" fillId="0" borderId="41" xfId="2" applyFont="1" applyFill="1" applyBorder="1" applyAlignment="1" applyProtection="1">
      <alignment horizontal="left" vertical="center"/>
    </xf>
    <xf numFmtId="1" fontId="12" fillId="0" borderId="44" xfId="7" applyNumberFormat="1" applyFont="1" applyBorder="1" applyAlignment="1" applyProtection="1">
      <alignment vertical="center"/>
    </xf>
    <xf numFmtId="0" fontId="38" fillId="0" borderId="41" xfId="8" applyFont="1" applyBorder="1" applyAlignment="1" applyProtection="1">
      <alignment vertical="center"/>
    </xf>
    <xf numFmtId="1" fontId="12" fillId="0" borderId="44" xfId="8" applyNumberFormat="1" applyFont="1" applyBorder="1" applyAlignment="1" applyProtection="1">
      <alignment vertical="center"/>
    </xf>
    <xf numFmtId="1" fontId="2" fillId="0" borderId="44" xfId="7" applyNumberFormat="1" applyFont="1" applyBorder="1" applyAlignment="1" applyProtection="1">
      <alignment vertical="center"/>
    </xf>
    <xf numFmtId="0" fontId="38" fillId="0" borderId="41" xfId="2" applyFont="1" applyFill="1" applyBorder="1" applyAlignment="1" applyProtection="1">
      <alignment vertical="center"/>
    </xf>
    <xf numFmtId="0" fontId="38" fillId="8" borderId="41" xfId="8" applyFont="1" applyFill="1" applyBorder="1" applyAlignment="1" applyProtection="1">
      <alignment vertical="center"/>
    </xf>
    <xf numFmtId="1" fontId="2" fillId="8" borderId="44" xfId="7" applyNumberFormat="1" applyFont="1" applyFill="1" applyBorder="1" applyAlignment="1" applyProtection="1">
      <alignment vertical="center"/>
    </xf>
    <xf numFmtId="49" fontId="28" fillId="2" borderId="41" xfId="6" applyNumberFormat="1" applyFont="1" applyFill="1" applyBorder="1" applyAlignment="1" applyProtection="1">
      <alignment horizontal="center" vertical="center"/>
    </xf>
    <xf numFmtId="1" fontId="7" fillId="8" borderId="43" xfId="6" applyNumberFormat="1" applyFont="1" applyFill="1" applyBorder="1" applyAlignment="1" applyProtection="1">
      <alignment vertical="center"/>
    </xf>
    <xf numFmtId="0" fontId="38" fillId="0" borderId="41" xfId="8" applyFont="1" applyFill="1" applyBorder="1" applyAlignment="1" applyProtection="1">
      <alignment vertical="center"/>
    </xf>
    <xf numFmtId="1" fontId="12" fillId="0" borderId="44" xfId="8" applyNumberFormat="1" applyFont="1" applyFill="1" applyBorder="1" applyAlignment="1" applyProtection="1">
      <alignment vertical="center"/>
    </xf>
    <xf numFmtId="3" fontId="28" fillId="8" borderId="45" xfId="2" applyNumberFormat="1" applyFont="1" applyFill="1" applyBorder="1" applyAlignment="1" applyProtection="1">
      <alignment vertical="center"/>
    </xf>
    <xf numFmtId="1" fontId="28" fillId="0" borderId="44" xfId="6" applyNumberFormat="1" applyFont="1" applyFill="1" applyBorder="1" applyAlignment="1" applyProtection="1">
      <alignment vertical="center"/>
    </xf>
    <xf numFmtId="1" fontId="2" fillId="0" borderId="44" xfId="8" applyNumberFormat="1" applyFont="1" applyBorder="1" applyAlignment="1" applyProtection="1">
      <alignment vertical="center"/>
    </xf>
    <xf numFmtId="1" fontId="12" fillId="8" borderId="44" xfId="8" applyNumberFormat="1" applyFont="1" applyFill="1" applyBorder="1" applyAlignment="1" applyProtection="1">
      <alignment vertical="center"/>
    </xf>
    <xf numFmtId="1" fontId="12" fillId="0" borderId="44" xfId="9" applyNumberFormat="1" applyFont="1" applyFill="1" applyBorder="1" applyAlignment="1" applyProtection="1">
      <alignment vertical="center"/>
    </xf>
    <xf numFmtId="1" fontId="12" fillId="0" borderId="44" xfId="6" applyNumberFormat="1" applyFont="1" applyFill="1" applyBorder="1" applyAlignment="1" applyProtection="1">
      <alignment vertical="center"/>
    </xf>
    <xf numFmtId="0" fontId="38" fillId="8" borderId="41" xfId="8" applyFont="1" applyFill="1" applyBorder="1" applyAlignment="1" applyProtection="1">
      <alignment horizontal="center" vertical="center"/>
    </xf>
    <xf numFmtId="0" fontId="36" fillId="8" borderId="41" xfId="8" applyFont="1" applyFill="1" applyBorder="1" applyAlignment="1" applyProtection="1">
      <alignment vertical="center"/>
    </xf>
    <xf numFmtId="1" fontId="35" fillId="8" borderId="44" xfId="8" applyNumberFormat="1" applyFont="1" applyFill="1" applyBorder="1" applyAlignment="1" applyProtection="1">
      <alignment vertical="center"/>
    </xf>
    <xf numFmtId="1" fontId="12" fillId="0" borderId="44" xfId="7" applyNumberFormat="1" applyFont="1" applyFill="1" applyBorder="1" applyAlignment="1" applyProtection="1">
      <alignment vertical="center"/>
    </xf>
    <xf numFmtId="1" fontId="2" fillId="0" borderId="44" xfId="7" applyNumberFormat="1" applyFont="1" applyFill="1" applyBorder="1" applyAlignment="1" applyProtection="1">
      <alignment vertical="center"/>
    </xf>
    <xf numFmtId="0" fontId="38" fillId="0" borderId="46" xfId="2" applyFont="1" applyBorder="1" applyAlignment="1" applyProtection="1">
      <alignment vertical="center"/>
    </xf>
    <xf numFmtId="0" fontId="13" fillId="0" borderId="46" xfId="2" applyFont="1" applyFill="1" applyBorder="1" applyAlignment="1" applyProtection="1">
      <alignment vertical="center"/>
    </xf>
    <xf numFmtId="0" fontId="13" fillId="0" borderId="12" xfId="2" applyFont="1" applyFill="1" applyBorder="1" applyAlignment="1" applyProtection="1">
      <alignment horizontal="center" vertical="center"/>
    </xf>
    <xf numFmtId="1" fontId="27" fillId="8" borderId="43" xfId="6" applyNumberFormat="1" applyFont="1" applyFill="1" applyBorder="1" applyAlignment="1" applyProtection="1">
      <alignment vertical="center"/>
    </xf>
    <xf numFmtId="0" fontId="38" fillId="8" borderId="41" xfId="2" applyFont="1" applyFill="1" applyBorder="1" applyAlignment="1" applyProtection="1">
      <alignment vertical="center"/>
    </xf>
    <xf numFmtId="0" fontId="38" fillId="0" borderId="47" xfId="8" applyFont="1" applyBorder="1" applyAlignment="1" applyProtection="1">
      <alignment vertical="center"/>
    </xf>
    <xf numFmtId="1" fontId="2" fillId="0" borderId="64" xfId="7" applyNumberFormat="1" applyFont="1" applyBorder="1" applyAlignment="1" applyProtection="1">
      <alignment vertical="center"/>
    </xf>
    <xf numFmtId="1" fontId="26" fillId="0" borderId="64" xfId="6" applyNumberFormat="1" applyFont="1" applyFill="1" applyBorder="1" applyAlignment="1" applyProtection="1">
      <alignment vertical="center"/>
    </xf>
    <xf numFmtId="49" fontId="28" fillId="0" borderId="47" xfId="6" applyNumberFormat="1" applyFont="1" applyFill="1" applyBorder="1" applyAlignment="1" applyProtection="1">
      <alignment horizontal="center" vertical="center"/>
    </xf>
    <xf numFmtId="0" fontId="38" fillId="8" borderId="37" xfId="2" applyFont="1" applyFill="1" applyBorder="1" applyAlignment="1" applyProtection="1">
      <alignment vertical="center"/>
    </xf>
    <xf numFmtId="0" fontId="36" fillId="8" borderId="41" xfId="8" applyFont="1" applyFill="1" applyBorder="1" applyAlignment="1" applyProtection="1">
      <alignment horizontal="center" vertical="center"/>
    </xf>
    <xf numFmtId="49" fontId="28" fillId="0" borderId="41" xfId="9" applyNumberFormat="1" applyFont="1" applyFill="1" applyBorder="1" applyAlignment="1" applyProtection="1">
      <alignment horizontal="center" vertical="center"/>
    </xf>
    <xf numFmtId="1" fontId="35" fillId="0" borderId="44" xfId="7" applyNumberFormat="1" applyFont="1" applyFill="1" applyBorder="1" applyAlignment="1" applyProtection="1">
      <alignment vertical="center"/>
    </xf>
    <xf numFmtId="1" fontId="35" fillId="0" borderId="44" xfId="8" applyNumberFormat="1" applyFont="1" applyFill="1" applyBorder="1" applyAlignment="1" applyProtection="1">
      <alignment vertical="center"/>
    </xf>
    <xf numFmtId="1" fontId="2" fillId="0" borderId="44" xfId="8" applyNumberFormat="1" applyFont="1" applyFill="1" applyBorder="1" applyAlignment="1" applyProtection="1">
      <alignment vertical="center"/>
    </xf>
    <xf numFmtId="0" fontId="35" fillId="0" borderId="31" xfId="7" applyFont="1" applyFill="1" applyBorder="1" applyAlignment="1" applyProtection="1">
      <alignment vertical="center"/>
    </xf>
    <xf numFmtId="1" fontId="26" fillId="0" borderId="31" xfId="6" applyNumberFormat="1" applyFont="1" applyFill="1" applyBorder="1" applyAlignment="1" applyProtection="1">
      <alignment vertical="center"/>
    </xf>
    <xf numFmtId="49" fontId="28" fillId="0" borderId="37" xfId="6" applyNumberFormat="1" applyFont="1" applyFill="1" applyBorder="1" applyAlignment="1" applyProtection="1">
      <alignment horizontal="center" vertical="center"/>
    </xf>
    <xf numFmtId="49" fontId="28" fillId="0" borderId="51" xfId="6" applyNumberFormat="1" applyFont="1" applyFill="1" applyBorder="1" applyAlignment="1" applyProtection="1">
      <alignment horizontal="center" vertical="center"/>
    </xf>
    <xf numFmtId="49" fontId="26" fillId="0" borderId="52" xfId="6" applyNumberFormat="1" applyFont="1" applyFill="1" applyBorder="1" applyAlignment="1" applyProtection="1">
      <alignment vertical="center" wrapText="1"/>
    </xf>
    <xf numFmtId="0" fontId="35" fillId="0" borderId="44" xfId="7" applyFont="1" applyFill="1" applyBorder="1" applyAlignment="1" applyProtection="1">
      <alignment vertical="center"/>
    </xf>
    <xf numFmtId="49" fontId="26" fillId="0" borderId="54" xfId="6" applyNumberFormat="1" applyFont="1" applyFill="1" applyBorder="1" applyAlignment="1" applyProtection="1">
      <alignment vertical="center" wrapText="1"/>
    </xf>
    <xf numFmtId="49" fontId="26" fillId="8" borderId="54" xfId="6" applyNumberFormat="1" applyFont="1" applyFill="1" applyBorder="1" applyAlignment="1" applyProtection="1">
      <alignment vertical="center" wrapText="1"/>
    </xf>
    <xf numFmtId="0" fontId="38" fillId="0" borderId="41" xfId="2" applyFont="1" applyFill="1" applyBorder="1" applyAlignment="1" applyProtection="1">
      <alignment horizontal="center" vertical="center"/>
    </xf>
    <xf numFmtId="0" fontId="12" fillId="0" borderId="44" xfId="7" applyFont="1" applyFill="1" applyBorder="1" applyAlignment="1" applyProtection="1">
      <alignment vertical="center"/>
    </xf>
    <xf numFmtId="1" fontId="41" fillId="0" borderId="44" xfId="6" applyNumberFormat="1" applyFont="1" applyFill="1" applyBorder="1" applyAlignment="1" applyProtection="1">
      <alignment vertical="center"/>
    </xf>
    <xf numFmtId="0" fontId="38" fillId="8" borderId="41" xfId="2" applyFont="1" applyFill="1" applyBorder="1" applyAlignment="1" applyProtection="1">
      <alignment horizontal="center" vertical="center"/>
    </xf>
    <xf numFmtId="0" fontId="0" fillId="0" borderId="0" xfId="0" applyProtection="1"/>
    <xf numFmtId="0" fontId="35" fillId="8" borderId="44" xfId="7" applyFont="1" applyFill="1" applyBorder="1" applyAlignment="1" applyProtection="1">
      <alignment vertical="center"/>
    </xf>
    <xf numFmtId="0" fontId="13" fillId="0" borderId="44" xfId="2" applyFont="1" applyFill="1" applyBorder="1" applyAlignment="1" applyProtection="1">
      <alignment vertical="center"/>
    </xf>
    <xf numFmtId="0" fontId="13" fillId="0" borderId="41" xfId="2" applyFont="1" applyFill="1" applyBorder="1" applyAlignment="1" applyProtection="1">
      <alignment vertical="center"/>
    </xf>
    <xf numFmtId="0" fontId="13" fillId="0" borderId="55" xfId="2" applyFont="1" applyFill="1" applyBorder="1" applyAlignment="1" applyProtection="1">
      <alignment vertical="center" wrapText="1"/>
    </xf>
    <xf numFmtId="49" fontId="26" fillId="0" borderId="55" xfId="6" applyNumberFormat="1" applyFont="1" applyFill="1" applyBorder="1" applyAlignment="1" applyProtection="1">
      <alignment vertical="center" wrapText="1"/>
    </xf>
    <xf numFmtId="0" fontId="2" fillId="0" borderId="44" xfId="7" applyFont="1" applyFill="1" applyBorder="1" applyAlignment="1" applyProtection="1">
      <alignment vertical="center"/>
    </xf>
    <xf numFmtId="0" fontId="13" fillId="0" borderId="41" xfId="2" applyFont="1" applyFill="1" applyBorder="1" applyAlignment="1" applyProtection="1">
      <alignment horizontal="center" vertical="center"/>
    </xf>
    <xf numFmtId="0" fontId="12" fillId="0" borderId="44" xfId="7" applyFont="1" applyBorder="1" applyAlignment="1" applyProtection="1">
      <alignment vertical="center"/>
    </xf>
    <xf numFmtId="0" fontId="38" fillId="8" borderId="41" xfId="7" applyFont="1" applyFill="1" applyBorder="1" applyAlignment="1" applyProtection="1">
      <alignment horizontal="center" vertical="center"/>
    </xf>
    <xf numFmtId="0" fontId="38" fillId="0" borderId="44" xfId="2" applyFont="1" applyBorder="1" applyProtection="1"/>
    <xf numFmtId="0" fontId="13" fillId="0" borderId="46" xfId="2" applyFont="1" applyFill="1" applyBorder="1" applyAlignment="1" applyProtection="1">
      <alignment horizontal="center" vertical="center"/>
    </xf>
    <xf numFmtId="0" fontId="35" fillId="8" borderId="44" xfId="8" applyFont="1" applyFill="1" applyBorder="1" applyAlignment="1" applyProtection="1">
      <alignment vertical="center"/>
    </xf>
    <xf numFmtId="0" fontId="13" fillId="8" borderId="44" xfId="2" applyFont="1" applyFill="1" applyBorder="1" applyAlignment="1" applyProtection="1">
      <alignment vertical="center"/>
    </xf>
    <xf numFmtId="0" fontId="13" fillId="8" borderId="41" xfId="2" applyFont="1" applyFill="1" applyBorder="1" applyAlignment="1" applyProtection="1">
      <alignment vertical="center"/>
    </xf>
    <xf numFmtId="49" fontId="26" fillId="8" borderId="55" xfId="6" applyNumberFormat="1" applyFont="1" applyFill="1" applyBorder="1" applyAlignment="1" applyProtection="1">
      <alignment vertical="center" wrapText="1"/>
    </xf>
    <xf numFmtId="0" fontId="38" fillId="0" borderId="41" xfId="8" applyFont="1" applyFill="1" applyBorder="1" applyAlignment="1" applyProtection="1">
      <alignment horizontal="left" vertical="center"/>
    </xf>
    <xf numFmtId="0" fontId="12" fillId="0" borderId="44" xfId="8" applyFont="1" applyFill="1" applyBorder="1" applyAlignment="1" applyProtection="1">
      <alignment vertical="center"/>
    </xf>
    <xf numFmtId="0" fontId="36" fillId="0" borderId="41" xfId="8" applyFont="1" applyFill="1" applyBorder="1" applyAlignment="1" applyProtection="1">
      <alignment horizontal="center" vertical="center"/>
    </xf>
    <xf numFmtId="0" fontId="35" fillId="0" borderId="44" xfId="8" applyFont="1" applyFill="1" applyBorder="1" applyAlignment="1" applyProtection="1">
      <alignment vertical="center"/>
    </xf>
    <xf numFmtId="0" fontId="2" fillId="0" borderId="44" xfId="8" applyFont="1" applyFill="1" applyBorder="1" applyAlignment="1" applyProtection="1">
      <alignment vertical="center"/>
    </xf>
    <xf numFmtId="0" fontId="38" fillId="0" borderId="41" xfId="8" applyFont="1" applyFill="1" applyBorder="1" applyAlignment="1" applyProtection="1">
      <alignment horizontal="center" vertical="center"/>
    </xf>
    <xf numFmtId="0" fontId="0" fillId="0" borderId="44" xfId="8" applyFont="1" applyFill="1" applyBorder="1" applyAlignment="1" applyProtection="1">
      <alignment vertical="center"/>
    </xf>
    <xf numFmtId="49" fontId="26" fillId="8" borderId="55" xfId="6" applyNumberFormat="1" applyFont="1" applyFill="1" applyBorder="1" applyAlignment="1" applyProtection="1">
      <alignment horizontal="center" vertical="center" wrapText="1"/>
    </xf>
    <xf numFmtId="0" fontId="38" fillId="0" borderId="41" xfId="2" applyFont="1" applyBorder="1" applyAlignment="1" applyProtection="1">
      <alignment vertical="center"/>
    </xf>
    <xf numFmtId="0" fontId="13" fillId="0" borderId="56" xfId="2" applyFont="1" applyFill="1" applyBorder="1" applyAlignment="1" applyProtection="1">
      <alignment vertical="center"/>
    </xf>
    <xf numFmtId="0" fontId="35" fillId="8" borderId="43" xfId="8" applyFont="1" applyFill="1" applyBorder="1" applyAlignment="1" applyProtection="1">
      <alignment vertical="center"/>
    </xf>
    <xf numFmtId="0" fontId="12" fillId="0" borderId="43" xfId="8" applyFont="1" applyBorder="1" applyAlignment="1" applyProtection="1">
      <alignment vertical="center"/>
    </xf>
    <xf numFmtId="0" fontId="35" fillId="8" borderId="43" xfId="7" applyFont="1" applyFill="1" applyBorder="1" applyAlignment="1" applyProtection="1">
      <alignment vertical="center"/>
    </xf>
    <xf numFmtId="0" fontId="12" fillId="0" borderId="43" xfId="7" applyFont="1" applyBorder="1" applyAlignment="1" applyProtection="1">
      <alignment vertical="center"/>
    </xf>
    <xf numFmtId="0" fontId="36" fillId="0" borderId="41" xfId="8" applyFont="1" applyBorder="1" applyAlignment="1" applyProtection="1">
      <alignment horizontal="center" vertical="center"/>
    </xf>
    <xf numFmtId="0" fontId="35" fillId="8" borderId="49" xfId="7" applyFont="1" applyFill="1" applyBorder="1" applyAlignment="1" applyProtection="1">
      <alignment vertical="center"/>
    </xf>
    <xf numFmtId="1" fontId="28" fillId="8" borderId="58" xfId="6" applyNumberFormat="1" applyFont="1" applyFill="1" applyBorder="1" applyAlignment="1" applyProtection="1">
      <alignment vertical="center"/>
    </xf>
    <xf numFmtId="3" fontId="28" fillId="8" borderId="57" xfId="2" applyNumberFormat="1" applyFont="1" applyFill="1" applyBorder="1" applyAlignment="1" applyProtection="1">
      <alignment vertical="center"/>
    </xf>
    <xf numFmtId="0" fontId="2" fillId="8" borderId="47" xfId="2" applyFont="1" applyFill="1" applyBorder="1" applyAlignment="1" applyProtection="1">
      <alignment vertical="center"/>
    </xf>
    <xf numFmtId="0" fontId="35" fillId="8" borderId="1" xfId="8" applyFont="1" applyFill="1" applyBorder="1" applyAlignment="1" applyProtection="1">
      <alignment vertical="center"/>
    </xf>
    <xf numFmtId="1" fontId="28" fillId="8" borderId="3" xfId="6" applyNumberFormat="1" applyFont="1" applyFill="1" applyBorder="1" applyAlignment="1" applyProtection="1">
      <alignment vertical="center"/>
    </xf>
    <xf numFmtId="49" fontId="32" fillId="2" borderId="25" xfId="9" applyNumberFormat="1" applyFont="1" applyFill="1" applyBorder="1" applyAlignment="1" applyProtection="1">
      <alignment horizontal="left" wrapText="1"/>
    </xf>
    <xf numFmtId="14" fontId="28" fillId="2" borderId="36" xfId="2" applyNumberFormat="1" applyFont="1" applyFill="1" applyBorder="1" applyAlignment="1" applyProtection="1">
      <alignment horizontal="center"/>
    </xf>
    <xf numFmtId="0" fontId="7" fillId="11" borderId="43" xfId="2" applyFont="1" applyFill="1" applyBorder="1" applyAlignment="1" applyProtection="1">
      <alignment horizontal="left"/>
    </xf>
    <xf numFmtId="0" fontId="2" fillId="11" borderId="44" xfId="2" applyFont="1" applyFill="1" applyBorder="1" applyAlignment="1" applyProtection="1">
      <alignment horizontal="left"/>
    </xf>
    <xf numFmtId="0" fontId="2" fillId="11" borderId="54" xfId="2" applyFont="1" applyFill="1" applyBorder="1" applyAlignment="1" applyProtection="1">
      <alignment horizontal="left"/>
    </xf>
    <xf numFmtId="0" fontId="51" fillId="14" borderId="82" xfId="2" applyFont="1" applyFill="1" applyBorder="1" applyAlignment="1" applyProtection="1">
      <alignment horizontal="center"/>
    </xf>
    <xf numFmtId="0" fontId="0" fillId="0" borderId="8" xfId="0" applyBorder="1" applyProtection="1"/>
    <xf numFmtId="0" fontId="2" fillId="5" borderId="0" xfId="2" applyFont="1" applyFill="1" applyBorder="1" applyAlignment="1" applyProtection="1"/>
    <xf numFmtId="0" fontId="0" fillId="0" borderId="71" xfId="2" applyFont="1" applyBorder="1" applyProtection="1"/>
    <xf numFmtId="0" fontId="0" fillId="0" borderId="40" xfId="2" applyFont="1" applyBorder="1" applyProtection="1"/>
    <xf numFmtId="1" fontId="35" fillId="8" borderId="48" xfId="7" applyNumberFormat="1" applyFont="1" applyFill="1" applyBorder="1" applyAlignment="1" applyProtection="1">
      <alignment vertical="center"/>
    </xf>
    <xf numFmtId="0" fontId="28" fillId="8" borderId="41" xfId="6" applyNumberFormat="1" applyFont="1" applyFill="1" applyBorder="1" applyAlignment="1" applyProtection="1">
      <alignment horizontal="center" vertical="center"/>
    </xf>
    <xf numFmtId="3" fontId="50" fillId="8" borderId="42" xfId="5" applyNumberFormat="1" applyFont="1" applyFill="1" applyBorder="1" applyAlignment="1" applyProtection="1">
      <alignment horizontal="center" vertical="center"/>
    </xf>
    <xf numFmtId="0" fontId="28" fillId="0" borderId="41" xfId="6" applyNumberFormat="1" applyFont="1" applyFill="1" applyBorder="1" applyAlignment="1" applyProtection="1">
      <alignment horizontal="center" vertical="center"/>
    </xf>
    <xf numFmtId="0" fontId="26" fillId="0" borderId="41" xfId="6" applyNumberFormat="1" applyFont="1" applyFill="1" applyBorder="1" applyAlignment="1" applyProtection="1">
      <alignment vertical="center" wrapText="1"/>
    </xf>
    <xf numFmtId="1" fontId="35" fillId="8" borderId="43" xfId="7" applyNumberFormat="1" applyFont="1" applyFill="1" applyBorder="1" applyAlignment="1" applyProtection="1">
      <alignment vertical="center"/>
    </xf>
    <xf numFmtId="0" fontId="26" fillId="8" borderId="43" xfId="6" applyNumberFormat="1" applyFont="1" applyFill="1" applyBorder="1" applyAlignment="1" applyProtection="1">
      <alignment vertical="center" wrapText="1"/>
    </xf>
    <xf numFmtId="1" fontId="35" fillId="0" borderId="43" xfId="7" applyNumberFormat="1" applyFont="1" applyFill="1" applyBorder="1" applyAlignment="1" applyProtection="1">
      <alignment vertical="center"/>
    </xf>
    <xf numFmtId="1" fontId="35" fillId="8" borderId="43" xfId="8" applyNumberFormat="1" applyFont="1" applyFill="1" applyBorder="1" applyAlignment="1" applyProtection="1">
      <alignment vertical="center"/>
    </xf>
    <xf numFmtId="1" fontId="27" fillId="0" borderId="43" xfId="7" applyNumberFormat="1" applyFont="1" applyFill="1" applyBorder="1" applyAlignment="1" applyProtection="1">
      <alignment vertical="center"/>
    </xf>
    <xf numFmtId="1" fontId="27" fillId="0" borderId="43" xfId="6" applyNumberFormat="1" applyFont="1" applyFill="1" applyBorder="1" applyAlignment="1" applyProtection="1">
      <alignment vertical="center"/>
    </xf>
    <xf numFmtId="1" fontId="35" fillId="0" borderId="43" xfId="8" applyNumberFormat="1" applyFont="1" applyFill="1" applyBorder="1" applyAlignment="1" applyProtection="1">
      <alignment vertical="center"/>
    </xf>
    <xf numFmtId="0" fontId="38" fillId="0" borderId="75" xfId="8" applyFont="1" applyFill="1" applyBorder="1" applyAlignment="1" applyProtection="1">
      <alignment horizontal="center" vertical="center"/>
    </xf>
    <xf numFmtId="1" fontId="35" fillId="0" borderId="49" xfId="7" applyNumberFormat="1" applyFont="1" applyFill="1" applyBorder="1" applyAlignment="1" applyProtection="1">
      <alignment vertical="center"/>
    </xf>
    <xf numFmtId="0" fontId="28" fillId="2" borderId="30" xfId="2" applyNumberFormat="1" applyFont="1" applyFill="1" applyBorder="1" applyAlignment="1" applyProtection="1">
      <alignment horizontal="center" vertical="center" wrapText="1"/>
    </xf>
    <xf numFmtId="0" fontId="28" fillId="2" borderId="34" xfId="2" applyNumberFormat="1" applyFont="1" applyFill="1" applyBorder="1" applyAlignment="1" applyProtection="1">
      <alignment horizontal="center" vertical="center" wrapText="1"/>
    </xf>
    <xf numFmtId="0" fontId="38" fillId="8" borderId="51" xfId="8" applyFont="1" applyFill="1" applyBorder="1" applyAlignment="1" applyProtection="1">
      <alignment horizontal="center" vertical="center"/>
    </xf>
    <xf numFmtId="1" fontId="12" fillId="0" borderId="43" xfId="7" applyNumberFormat="1" applyFont="1" applyFill="1" applyBorder="1" applyAlignment="1" applyProtection="1">
      <alignment vertical="center"/>
    </xf>
    <xf numFmtId="0" fontId="0" fillId="0" borderId="41" xfId="2" applyFont="1" applyFill="1" applyBorder="1" applyAlignment="1" applyProtection="1">
      <alignment horizontal="center" vertical="center"/>
    </xf>
    <xf numFmtId="3" fontId="26" fillId="0" borderId="44" xfId="5" applyNumberFormat="1" applyFont="1" applyFill="1" applyBorder="1" applyAlignment="1" applyProtection="1">
      <alignment vertical="center"/>
    </xf>
    <xf numFmtId="0" fontId="0" fillId="0" borderId="44" xfId="2" applyFont="1" applyFill="1" applyBorder="1" applyAlignment="1" applyProtection="1">
      <alignment vertical="center"/>
    </xf>
    <xf numFmtId="0" fontId="28" fillId="0" borderId="41" xfId="2" applyNumberFormat="1" applyFont="1" applyFill="1" applyBorder="1" applyAlignment="1" applyProtection="1">
      <alignment horizontal="center" vertical="center"/>
    </xf>
    <xf numFmtId="0" fontId="26" fillId="0" borderId="41" xfId="2" applyNumberFormat="1" applyFont="1" applyFill="1" applyBorder="1" applyAlignment="1" applyProtection="1">
      <alignment horizontal="left" vertical="center" wrapText="1"/>
    </xf>
    <xf numFmtId="3" fontId="28" fillId="0" borderId="44" xfId="5" applyNumberFormat="1" applyFont="1" applyFill="1" applyBorder="1" applyAlignment="1" applyProtection="1">
      <alignment vertical="center"/>
    </xf>
    <xf numFmtId="0" fontId="2" fillId="8" borderId="41" xfId="2" applyFont="1" applyFill="1" applyBorder="1" applyAlignment="1" applyProtection="1">
      <alignment horizontal="center" vertical="center"/>
    </xf>
    <xf numFmtId="3" fontId="28" fillId="8" borderId="44" xfId="5" applyNumberFormat="1" applyFont="1" applyFill="1" applyBorder="1" applyAlignment="1" applyProtection="1">
      <alignment vertical="center"/>
    </xf>
    <xf numFmtId="0" fontId="2" fillId="8" borderId="44" xfId="2" applyFont="1" applyFill="1" applyBorder="1" applyAlignment="1" applyProtection="1">
      <alignment vertical="center"/>
    </xf>
    <xf numFmtId="0" fontId="28" fillId="8" borderId="41" xfId="2" applyNumberFormat="1" applyFont="1" applyFill="1" applyBorder="1" applyAlignment="1" applyProtection="1">
      <alignment horizontal="center" vertical="center"/>
    </xf>
    <xf numFmtId="0" fontId="26" fillId="8" borderId="41" xfId="2" applyNumberFormat="1" applyFont="1" applyFill="1" applyBorder="1" applyAlignment="1" applyProtection="1">
      <alignment horizontal="left" vertical="center" wrapText="1"/>
    </xf>
    <xf numFmtId="3" fontId="46" fillId="0" borderId="44" xfId="5" applyNumberFormat="1" applyFont="1" applyFill="1" applyBorder="1" applyAlignment="1" applyProtection="1">
      <alignment vertical="center"/>
    </xf>
    <xf numFmtId="0" fontId="2" fillId="0" borderId="44" xfId="2" applyFont="1" applyFill="1" applyBorder="1" applyAlignment="1" applyProtection="1">
      <alignment vertical="center"/>
    </xf>
    <xf numFmtId="0" fontId="0" fillId="0" borderId="75" xfId="2" applyFont="1" applyFill="1" applyBorder="1" applyAlignment="1" applyProtection="1">
      <alignment horizontal="center" vertical="center"/>
    </xf>
    <xf numFmtId="0" fontId="29" fillId="2" borderId="31" xfId="5" applyFont="1" applyFill="1" applyBorder="1" applyAlignment="1" applyProtection="1">
      <alignment horizontal="left" vertical="center" wrapText="1"/>
    </xf>
    <xf numFmtId="0" fontId="0" fillId="2" borderId="31" xfId="2" applyFont="1" applyFill="1" applyBorder="1" applyProtection="1"/>
    <xf numFmtId="0" fontId="0" fillId="2" borderId="35" xfId="2" applyFont="1" applyFill="1" applyBorder="1" applyProtection="1"/>
    <xf numFmtId="0" fontId="36" fillId="0" borderId="51" xfId="2" applyFont="1" applyFill="1" applyBorder="1" applyAlignment="1" applyProtection="1">
      <alignment horizontal="center" vertical="center"/>
    </xf>
    <xf numFmtId="0" fontId="35" fillId="0" borderId="48" xfId="7" applyFont="1" applyFill="1" applyBorder="1" applyAlignment="1" applyProtection="1">
      <alignment vertical="center"/>
    </xf>
    <xf numFmtId="0" fontId="35" fillId="0" borderId="43" xfId="7" applyFont="1" applyFill="1" applyBorder="1" applyAlignment="1" applyProtection="1">
      <alignment vertical="center"/>
    </xf>
    <xf numFmtId="0" fontId="38" fillId="12" borderId="41" xfId="2" applyFont="1" applyFill="1" applyBorder="1" applyAlignment="1" applyProtection="1">
      <alignment horizontal="center" vertical="center"/>
    </xf>
    <xf numFmtId="0" fontId="12" fillId="0" borderId="43" xfId="7" applyFont="1" applyFill="1" applyBorder="1" applyAlignment="1" applyProtection="1">
      <alignment vertical="center"/>
    </xf>
    <xf numFmtId="0" fontId="38" fillId="13" borderId="41" xfId="2" applyFont="1" applyFill="1" applyBorder="1" applyAlignment="1" applyProtection="1">
      <alignment horizontal="center" vertical="center"/>
    </xf>
    <xf numFmtId="0" fontId="12" fillId="8" borderId="43" xfId="7" applyFont="1" applyFill="1" applyBorder="1" applyAlignment="1" applyProtection="1">
      <alignment vertical="center"/>
    </xf>
    <xf numFmtId="1" fontId="26" fillId="8" borderId="44" xfId="6" applyNumberFormat="1" applyFont="1" applyFill="1" applyBorder="1" applyAlignment="1" applyProtection="1">
      <alignment vertical="center"/>
    </xf>
    <xf numFmtId="1" fontId="2" fillId="8" borderId="43" xfId="7" applyNumberFormat="1" applyFont="1" applyFill="1" applyBorder="1" applyAlignment="1" applyProtection="1">
      <alignment vertical="center"/>
    </xf>
    <xf numFmtId="3" fontId="26" fillId="0" borderId="43" xfId="5" applyNumberFormat="1" applyFont="1" applyFill="1" applyBorder="1" applyAlignment="1" applyProtection="1">
      <alignment vertical="center"/>
    </xf>
    <xf numFmtId="0" fontId="47" fillId="14" borderId="43" xfId="7" applyFont="1" applyFill="1" applyBorder="1" applyAlignment="1" applyProtection="1">
      <alignment vertical="center"/>
    </xf>
    <xf numFmtId="1" fontId="28" fillId="14" borderId="44" xfId="6" applyNumberFormat="1" applyFont="1" applyFill="1" applyBorder="1" applyAlignment="1" applyProtection="1">
      <alignment vertical="center"/>
    </xf>
    <xf numFmtId="3" fontId="26" fillId="0" borderId="41" xfId="5" applyNumberFormat="1" applyFont="1" applyFill="1" applyBorder="1" applyAlignment="1" applyProtection="1">
      <alignment vertical="center"/>
    </xf>
    <xf numFmtId="3" fontId="0" fillId="0" borderId="0" xfId="0" applyNumberFormat="1" applyProtection="1"/>
    <xf numFmtId="0" fontId="0" fillId="0" borderId="51" xfId="2" applyFont="1" applyFill="1" applyBorder="1" applyAlignment="1" applyProtection="1">
      <alignment horizontal="center" vertical="center"/>
    </xf>
    <xf numFmtId="3" fontId="28" fillId="0" borderId="43" xfId="5" applyNumberFormat="1" applyFont="1" applyFill="1" applyBorder="1" applyAlignment="1" applyProtection="1">
      <alignment vertical="center"/>
    </xf>
    <xf numFmtId="0" fontId="48" fillId="0" borderId="41" xfId="2" applyNumberFormat="1" applyFont="1" applyFill="1" applyBorder="1" applyAlignment="1" applyProtection="1">
      <alignment horizontal="left" vertical="center" wrapText="1"/>
    </xf>
    <xf numFmtId="0" fontId="36" fillId="0" borderId="51" xfId="8" applyFont="1" applyFill="1" applyBorder="1" applyAlignment="1" applyProtection="1">
      <alignment horizontal="center" vertical="center"/>
    </xf>
    <xf numFmtId="0" fontId="35" fillId="0" borderId="43" xfId="8" applyFont="1" applyFill="1" applyBorder="1" applyAlignment="1" applyProtection="1">
      <alignment vertical="center"/>
    </xf>
    <xf numFmtId="0" fontId="36" fillId="8" borderId="51" xfId="8" applyFont="1" applyFill="1" applyBorder="1" applyAlignment="1" applyProtection="1">
      <alignment horizontal="center" vertical="center"/>
    </xf>
    <xf numFmtId="0" fontId="48" fillId="8" borderId="74" xfId="2" applyNumberFormat="1" applyFont="1" applyFill="1" applyBorder="1" applyAlignment="1" applyProtection="1">
      <alignment horizontal="left" vertical="center" wrapText="1"/>
    </xf>
    <xf numFmtId="0" fontId="26" fillId="0" borderId="0" xfId="2" applyNumberFormat="1" applyFont="1" applyFill="1" applyAlignment="1" applyProtection="1">
      <alignment vertical="center" wrapText="1"/>
    </xf>
    <xf numFmtId="0" fontId="26" fillId="8" borderId="41" xfId="2" applyFont="1" applyFill="1" applyBorder="1" applyAlignment="1" applyProtection="1">
      <alignment horizontal="center" vertical="center"/>
    </xf>
    <xf numFmtId="49" fontId="28" fillId="8" borderId="37" xfId="6" applyNumberFormat="1" applyFont="1" applyFill="1" applyBorder="1" applyAlignment="1" applyProtection="1">
      <alignment horizontal="center" vertical="center"/>
    </xf>
    <xf numFmtId="14" fontId="49" fillId="0" borderId="77" xfId="0" applyNumberFormat="1" applyFont="1" applyBorder="1" applyAlignment="1" applyProtection="1">
      <alignment horizontal="center" vertical="center"/>
    </xf>
    <xf numFmtId="14" fontId="49" fillId="0" borderId="78" xfId="0" applyNumberFormat="1" applyFont="1" applyBorder="1" applyAlignment="1" applyProtection="1">
      <alignment horizontal="center" vertical="center"/>
    </xf>
    <xf numFmtId="3" fontId="28" fillId="8" borderId="35" xfId="5" applyNumberFormat="1" applyFont="1" applyFill="1" applyBorder="1" applyAlignment="1" applyProtection="1">
      <alignment vertical="center"/>
    </xf>
    <xf numFmtId="0" fontId="2" fillId="8" borderId="35" xfId="2" applyFont="1" applyFill="1" applyBorder="1" applyAlignment="1" applyProtection="1">
      <alignment vertical="center"/>
    </xf>
    <xf numFmtId="0" fontId="28" fillId="8" borderId="47" xfId="2" applyNumberFormat="1" applyFont="1" applyFill="1" applyBorder="1" applyAlignment="1" applyProtection="1">
      <alignment horizontal="center" vertical="center"/>
    </xf>
    <xf numFmtId="0" fontId="26" fillId="8" borderId="47" xfId="2" applyNumberFormat="1" applyFont="1" applyFill="1" applyBorder="1" applyAlignment="1" applyProtection="1">
      <alignment horizontal="left" vertical="center" wrapText="1"/>
    </xf>
    <xf numFmtId="3" fontId="28" fillId="8" borderId="36" xfId="5" applyNumberFormat="1" applyFont="1" applyFill="1" applyBorder="1" applyAlignment="1" applyProtection="1">
      <alignment vertical="center"/>
    </xf>
    <xf numFmtId="49" fontId="28" fillId="8" borderId="47" xfId="6" applyNumberFormat="1" applyFont="1" applyFill="1" applyBorder="1" applyAlignment="1" applyProtection="1">
      <alignment horizontal="center" vertical="center"/>
    </xf>
    <xf numFmtId="3" fontId="0" fillId="0" borderId="67" xfId="0" applyNumberFormat="1" applyBorder="1" applyAlignment="1" applyProtection="1">
      <alignment horizontal="center" vertical="center"/>
    </xf>
    <xf numFmtId="3" fontId="0" fillId="0" borderId="79" xfId="0" applyNumberFormat="1" applyBorder="1" applyAlignment="1" applyProtection="1">
      <alignment horizontal="center" vertical="center"/>
    </xf>
    <xf numFmtId="14" fontId="28" fillId="2" borderId="36" xfId="2" applyNumberFormat="1" applyFont="1" applyFill="1" applyBorder="1" applyAlignment="1" applyProtection="1">
      <alignment horizontal="center" vertical="center"/>
    </xf>
    <xf numFmtId="0" fontId="7" fillId="0" borderId="6" xfId="3" applyFont="1" applyBorder="1" applyAlignment="1" applyProtection="1">
      <alignment vertical="center" wrapText="1"/>
    </xf>
    <xf numFmtId="0" fontId="3" fillId="0" borderId="1" xfId="2" applyFont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</xf>
    <xf numFmtId="0" fontId="6" fillId="0" borderId="7" xfId="3" applyFont="1" applyBorder="1" applyAlignment="1" applyProtection="1">
      <alignment horizontal="justify" vertical="center" wrapText="1"/>
    </xf>
    <xf numFmtId="0" fontId="7" fillId="0" borderId="7" xfId="3" applyFont="1" applyBorder="1" applyAlignment="1" applyProtection="1">
      <alignment vertical="center" wrapText="1"/>
    </xf>
    <xf numFmtId="0" fontId="8" fillId="0" borderId="6" xfId="3" applyFont="1" applyBorder="1" applyAlignment="1" applyProtection="1">
      <alignment horizontal="justify" vertical="center" wrapText="1"/>
    </xf>
    <xf numFmtId="0" fontId="6" fillId="0" borderId="6" xfId="3" applyFont="1" applyBorder="1" applyAlignment="1" applyProtection="1">
      <alignment horizontal="justify" vertical="center" wrapText="1"/>
    </xf>
    <xf numFmtId="0" fontId="6" fillId="0" borderId="6" xfId="3" applyFont="1" applyBorder="1" applyAlignment="1" applyProtection="1">
      <alignment horizontal="justify" vertical="center"/>
    </xf>
    <xf numFmtId="0" fontId="2" fillId="0" borderId="6" xfId="3" applyBorder="1" applyAlignment="1" applyProtection="1">
      <alignment vertical="center"/>
    </xf>
    <xf numFmtId="0" fontId="11" fillId="0" borderId="6" xfId="4" applyFont="1" applyBorder="1" applyAlignment="1" applyProtection="1">
      <alignment horizontal="justify" vertical="center"/>
    </xf>
    <xf numFmtId="0" fontId="12" fillId="0" borderId="6" xfId="3" applyFont="1" applyBorder="1" applyAlignment="1" applyProtection="1">
      <alignment vertical="center"/>
    </xf>
    <xf numFmtId="0" fontId="23" fillId="3" borderId="20" xfId="2" applyFont="1" applyFill="1" applyBorder="1" applyAlignment="1" applyProtection="1">
      <alignment horizontal="center" vertical="center"/>
    </xf>
    <xf numFmtId="0" fontId="23" fillId="3" borderId="20" xfId="2" applyFont="1" applyFill="1" applyBorder="1" applyAlignment="1" applyProtection="1"/>
    <xf numFmtId="0" fontId="14" fillId="2" borderId="1" xfId="2" applyFont="1" applyFill="1" applyBorder="1" applyAlignment="1" applyProtection="1">
      <alignment horizontal="center" vertical="center"/>
    </xf>
    <xf numFmtId="0" fontId="14" fillId="2" borderId="2" xfId="2" applyFont="1" applyFill="1" applyBorder="1" applyAlignment="1" applyProtection="1">
      <alignment horizontal="center" vertical="center"/>
    </xf>
    <xf numFmtId="0" fontId="14" fillId="2" borderId="3" xfId="2" applyFont="1" applyFill="1" applyBorder="1" applyAlignment="1" applyProtection="1">
      <alignment horizontal="center" vertical="center"/>
    </xf>
    <xf numFmtId="0" fontId="16" fillId="4" borderId="13" xfId="2" applyFont="1" applyFill="1" applyBorder="1" applyAlignment="1" applyProtection="1">
      <alignment horizontal="center" vertical="center"/>
      <protection locked="0"/>
    </xf>
    <xf numFmtId="0" fontId="16" fillId="4" borderId="14" xfId="2" applyFont="1" applyFill="1" applyBorder="1" applyAlignment="1" applyProtection="1">
      <alignment horizontal="center" vertical="center"/>
      <protection locked="0"/>
    </xf>
    <xf numFmtId="0" fontId="16" fillId="4" borderId="15" xfId="2" applyFont="1" applyFill="1" applyBorder="1" applyAlignment="1" applyProtection="1">
      <alignment horizontal="center" vertical="center"/>
      <protection locked="0"/>
    </xf>
    <xf numFmtId="0" fontId="16" fillId="4" borderId="13" xfId="2" applyFont="1" applyFill="1" applyBorder="1" applyAlignment="1" applyProtection="1">
      <alignment horizontal="right" vertical="center"/>
      <protection locked="0"/>
    </xf>
    <xf numFmtId="0" fontId="18" fillId="4" borderId="14" xfId="2" applyFont="1" applyFill="1" applyBorder="1" applyAlignment="1" applyProtection="1">
      <protection locked="0"/>
    </xf>
    <xf numFmtId="0" fontId="18" fillId="4" borderId="19" xfId="2" applyFont="1" applyFill="1" applyBorder="1" applyAlignment="1" applyProtection="1">
      <protection locked="0"/>
    </xf>
    <xf numFmtId="0" fontId="16" fillId="4" borderId="13" xfId="4" applyFont="1" applyFill="1" applyBorder="1" applyAlignment="1" applyProtection="1">
      <alignment horizontal="left" vertical="center"/>
      <protection locked="0"/>
    </xf>
    <xf numFmtId="0" fontId="16" fillId="4" borderId="14" xfId="2" applyFont="1" applyFill="1" applyBorder="1" applyAlignment="1" applyProtection="1">
      <alignment horizontal="left"/>
      <protection locked="0"/>
    </xf>
    <xf numFmtId="0" fontId="16" fillId="4" borderId="15" xfId="2" applyFont="1" applyFill="1" applyBorder="1" applyAlignment="1" applyProtection="1">
      <alignment horizontal="left"/>
      <protection locked="0"/>
    </xf>
    <xf numFmtId="0" fontId="25" fillId="7" borderId="21" xfId="2" applyFont="1" applyFill="1" applyBorder="1" applyAlignment="1" applyProtection="1">
      <alignment horizontal="center" vertical="center"/>
    </xf>
    <xf numFmtId="0" fontId="25" fillId="7" borderId="22" xfId="2" applyFont="1" applyFill="1" applyBorder="1" applyAlignment="1" applyProtection="1">
      <alignment horizontal="center" vertical="center"/>
    </xf>
    <xf numFmtId="0" fontId="25" fillId="7" borderId="26" xfId="2" applyFont="1" applyFill="1" applyBorder="1" applyAlignment="1" applyProtection="1">
      <alignment horizontal="center" vertical="center"/>
    </xf>
    <xf numFmtId="0" fontId="25" fillId="7" borderId="25" xfId="2" applyFont="1" applyFill="1" applyBorder="1" applyAlignment="1" applyProtection="1">
      <alignment horizontal="center" vertical="center"/>
    </xf>
    <xf numFmtId="3" fontId="26" fillId="7" borderId="23" xfId="2" applyNumberFormat="1" applyFont="1" applyFill="1" applyBorder="1" applyAlignment="1" applyProtection="1">
      <alignment horizontal="center" vertical="center"/>
    </xf>
    <xf numFmtId="3" fontId="26" fillId="7" borderId="27" xfId="2" applyNumberFormat="1" applyFont="1" applyFill="1" applyBorder="1" applyAlignment="1" applyProtection="1">
      <alignment horizontal="center" vertical="center"/>
    </xf>
    <xf numFmtId="3" fontId="26" fillId="7" borderId="24" xfId="2" applyNumberFormat="1" applyFont="1" applyFill="1" applyBorder="1" applyAlignment="1" applyProtection="1">
      <alignment horizontal="center" vertical="center"/>
    </xf>
    <xf numFmtId="3" fontId="26" fillId="7" borderId="28" xfId="2" applyNumberFormat="1" applyFont="1" applyFill="1" applyBorder="1" applyAlignment="1" applyProtection="1">
      <alignment horizontal="center" vertical="center"/>
    </xf>
    <xf numFmtId="0" fontId="28" fillId="2" borderId="30" xfId="2" applyFont="1" applyFill="1" applyBorder="1" applyAlignment="1" applyProtection="1">
      <alignment horizontal="center" vertical="center" wrapText="1"/>
    </xf>
    <xf numFmtId="0" fontId="28" fillId="2" borderId="34" xfId="2" applyFont="1" applyFill="1" applyBorder="1" applyAlignment="1" applyProtection="1">
      <alignment horizontal="center" vertical="center" wrapText="1"/>
    </xf>
    <xf numFmtId="0" fontId="28" fillId="0" borderId="33" xfId="2" applyFont="1" applyFill="1" applyBorder="1" applyAlignment="1" applyProtection="1">
      <alignment horizontal="center" vertical="center" wrapText="1"/>
      <protection locked="0"/>
    </xf>
    <xf numFmtId="14" fontId="28" fillId="2" borderId="81" xfId="2" applyNumberFormat="1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14" fontId="28" fillId="2" borderId="80" xfId="2" applyNumberFormat="1" applyFont="1" applyFill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28" fillId="2" borderId="49" xfId="5" applyFont="1" applyFill="1" applyBorder="1" applyAlignment="1" applyProtection="1">
      <alignment vertical="center"/>
    </xf>
    <xf numFmtId="0" fontId="0" fillId="0" borderId="58" xfId="0" applyBorder="1" applyAlignment="1" applyProtection="1">
      <alignment vertical="center"/>
    </xf>
    <xf numFmtId="0" fontId="29" fillId="2" borderId="1" xfId="5" applyFont="1" applyFill="1" applyBorder="1" applyAlignment="1" applyProtection="1">
      <alignment horizontal="left" vertical="center" wrapText="1"/>
    </xf>
    <xf numFmtId="0" fontId="29" fillId="2" borderId="2" xfId="5" applyFont="1" applyFill="1" applyBorder="1" applyAlignment="1" applyProtection="1">
      <alignment horizontal="left" vertical="center" wrapText="1"/>
    </xf>
    <xf numFmtId="0" fontId="29" fillId="2" borderId="3" xfId="5" applyFont="1" applyFill="1" applyBorder="1" applyAlignment="1" applyProtection="1">
      <alignment horizontal="left" vertical="center" wrapText="1"/>
    </xf>
    <xf numFmtId="49" fontId="32" fillId="2" borderId="1" xfId="9" applyNumberFormat="1" applyFont="1" applyFill="1" applyBorder="1" applyAlignment="1" applyProtection="1">
      <alignment horizontal="center"/>
    </xf>
    <xf numFmtId="49" fontId="32" fillId="2" borderId="2" xfId="9" applyNumberFormat="1" applyFont="1" applyFill="1" applyBorder="1" applyAlignment="1" applyProtection="1">
      <alignment horizontal="center"/>
    </xf>
    <xf numFmtId="49" fontId="28" fillId="0" borderId="48" xfId="2" applyNumberFormat="1" applyFont="1" applyFill="1" applyBorder="1" applyAlignment="1" applyProtection="1">
      <alignment horizontal="center"/>
    </xf>
    <xf numFmtId="49" fontId="28" fillId="0" borderId="62" xfId="2" applyNumberFormat="1" applyFont="1" applyFill="1" applyBorder="1" applyAlignment="1" applyProtection="1">
      <alignment horizontal="center"/>
    </xf>
    <xf numFmtId="49" fontId="28" fillId="0" borderId="43" xfId="2" applyNumberFormat="1" applyFont="1" applyFill="1" applyBorder="1" applyAlignment="1" applyProtection="1">
      <alignment horizontal="center"/>
    </xf>
    <xf numFmtId="49" fontId="28" fillId="0" borderId="54" xfId="2" applyNumberFormat="1" applyFont="1" applyFill="1" applyBorder="1" applyAlignment="1" applyProtection="1">
      <alignment horizontal="center"/>
    </xf>
    <xf numFmtId="0" fontId="28" fillId="2" borderId="80" xfId="2" applyFont="1" applyFill="1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28" fillId="2" borderId="9" xfId="5" applyFont="1" applyFill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/>
    </xf>
    <xf numFmtId="0" fontId="1" fillId="0" borderId="70" xfId="0" applyFont="1" applyBorder="1" applyAlignment="1" applyProtection="1">
      <alignment horizontal="left" vertical="center"/>
    </xf>
    <xf numFmtId="0" fontId="1" fillId="0" borderId="50" xfId="0" applyFont="1" applyBorder="1" applyAlignment="1" applyProtection="1">
      <alignment horizontal="left" vertical="center"/>
    </xf>
    <xf numFmtId="0" fontId="29" fillId="2" borderId="48" xfId="5" applyFont="1" applyFill="1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28" fillId="2" borderId="9" xfId="2" applyFont="1" applyFill="1" applyBorder="1" applyAlignment="1" applyProtection="1">
      <alignment horizontal="center" vertical="center" wrapText="1"/>
    </xf>
    <xf numFmtId="0" fontId="28" fillId="2" borderId="70" xfId="2" applyFont="1" applyFill="1" applyBorder="1" applyAlignment="1" applyProtection="1">
      <alignment horizontal="center" vertical="center" wrapText="1"/>
    </xf>
    <xf numFmtId="0" fontId="28" fillId="2" borderId="11" xfId="2" applyFont="1" applyFill="1" applyBorder="1" applyAlignment="1" applyProtection="1">
      <alignment horizontal="center" vertical="center" wrapText="1"/>
    </xf>
    <xf numFmtId="0" fontId="28" fillId="2" borderId="50" xfId="2" applyFont="1" applyFill="1" applyBorder="1" applyAlignment="1" applyProtection="1">
      <alignment horizontal="center" vertical="center" wrapText="1"/>
    </xf>
    <xf numFmtId="0" fontId="31" fillId="0" borderId="1" xfId="2" applyFont="1" applyFill="1" applyBorder="1" applyAlignment="1" applyProtection="1">
      <alignment horizontal="center" vertical="center"/>
    </xf>
    <xf numFmtId="0" fontId="31" fillId="0" borderId="2" xfId="2" applyFont="1" applyFill="1" applyBorder="1" applyAlignment="1" applyProtection="1">
      <alignment horizontal="center" vertical="center"/>
    </xf>
    <xf numFmtId="0" fontId="31" fillId="0" borderId="59" xfId="2" applyFont="1" applyFill="1" applyBorder="1" applyAlignment="1" applyProtection="1">
      <alignment horizontal="center" vertical="center"/>
    </xf>
    <xf numFmtId="49" fontId="28" fillId="0" borderId="49" xfId="2" applyNumberFormat="1" applyFont="1" applyFill="1" applyBorder="1" applyAlignment="1" applyProtection="1">
      <alignment horizontal="center"/>
    </xf>
    <xf numFmtId="49" fontId="28" fillId="0" borderId="58" xfId="2" applyNumberFormat="1" applyFont="1" applyFill="1" applyBorder="1" applyAlignment="1" applyProtection="1">
      <alignment horizontal="center"/>
    </xf>
    <xf numFmtId="0" fontId="7" fillId="0" borderId="68" xfId="2" applyFont="1" applyFill="1" applyBorder="1" applyAlignment="1" applyProtection="1">
      <alignment horizontal="left" vertical="top" wrapText="1"/>
    </xf>
    <xf numFmtId="0" fontId="7" fillId="0" borderId="31" xfId="2" applyFont="1" applyFill="1" applyBorder="1" applyAlignment="1" applyProtection="1">
      <alignment horizontal="left" vertical="top" wrapText="1"/>
    </xf>
    <xf numFmtId="0" fontId="7" fillId="0" borderId="69" xfId="2" applyFont="1" applyFill="1" applyBorder="1" applyAlignment="1" applyProtection="1">
      <alignment horizontal="left" vertical="top" wrapText="1"/>
    </xf>
    <xf numFmtId="49" fontId="28" fillId="2" borderId="30" xfId="9" applyNumberFormat="1" applyFont="1" applyFill="1" applyBorder="1" applyAlignment="1" applyProtection="1">
      <alignment horizontal="center" vertical="center" wrapText="1"/>
    </xf>
    <xf numFmtId="0" fontId="52" fillId="0" borderId="46" xfId="0" applyFont="1" applyBorder="1" applyAlignment="1" applyProtection="1">
      <alignment horizontal="center" vertical="center" wrapText="1"/>
    </xf>
    <xf numFmtId="0" fontId="52" fillId="0" borderId="34" xfId="0" applyFont="1" applyBorder="1" applyAlignment="1" applyProtection="1">
      <alignment horizontal="center" vertical="center" wrapText="1"/>
    </xf>
    <xf numFmtId="0" fontId="28" fillId="2" borderId="9" xfId="5" applyFont="1" applyFill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70" xfId="0" applyBorder="1" applyAlignment="1" applyProtection="1">
      <alignment vertical="center"/>
    </xf>
    <xf numFmtId="0" fontId="0" fillId="0" borderId="50" xfId="0" applyBorder="1" applyAlignment="1" applyProtection="1">
      <alignment vertical="center"/>
    </xf>
  </cellXfs>
  <cellStyles count="10">
    <cellStyle name="ąA" xfId="2" xr:uid="{00000000-0005-0000-0000-000000000000}"/>
    <cellStyle name="Hypertextový odkaz" xfId="4" builtinId="8"/>
    <cellStyle name="Normální" xfId="0" builtinId="0"/>
    <cellStyle name="normální_BIL_VYSP.XLS" xfId="6" xr:uid="{00000000-0005-0000-0000-000003000000}"/>
    <cellStyle name="normální_BIL_VYSP.XLS 2" xfId="9" xr:uid="{00000000-0005-0000-0000-000004000000}"/>
    <cellStyle name="normální_Klient_plán_PU_max_spojený" xfId="5" xr:uid="{00000000-0005-0000-0000-000005000000}"/>
    <cellStyle name="normální_PlánPLR" xfId="7" xr:uid="{00000000-0005-0000-0000-000006000000}"/>
    <cellStyle name="normální_PlánPLR 2" xfId="8" xr:uid="{00000000-0005-0000-0000-000007000000}"/>
    <cellStyle name="normální_PrilohaD_OdemP" xfId="3" xr:uid="{00000000-0005-0000-0000-000008000000}"/>
    <cellStyle name="Procenta" xfId="1" builtinId="5"/>
  </cellStyles>
  <dxfs count="8"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1048099</xdr:colOff>
      <xdr:row>49</xdr:row>
      <xdr:rowOff>133523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80060"/>
          <a:ext cx="8081359" cy="9704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1) Pro vyplnění požadovaných hodnot slouží </a:t>
          </a:r>
          <a:r>
            <a:rPr lang="cs-CZ" sz="1100" b="1" i="0" strike="noStrike">
              <a:solidFill>
                <a:srgbClr val="000000"/>
              </a:solidFill>
              <a:latin typeface="Arial CE"/>
            </a:rPr>
            <a:t>pouze zeleně označená pole</a:t>
          </a:r>
          <a:r>
            <a:rPr lang="cs-CZ" sz="1100" b="0" i="0" strike="noStrike">
              <a:solidFill>
                <a:srgbClr val="000000"/>
              </a:solidFill>
              <a:latin typeface="Arial CE"/>
            </a:rPr>
            <a:t>, ostatní  pole žadatel  nevyplňuje. Tato pole jsou zamknuta a je tak zabráněno přepisu vzorců a jiných polí. </a:t>
          </a:r>
        </a:p>
        <a:p>
          <a:pPr algn="l" rtl="0">
            <a:defRPr sz="1000"/>
          </a:pPr>
          <a:endParaRPr lang="cs-CZ" sz="4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2) V dotazníku se pro úsporu místa používá pojem "družstvo", které je zástupné pro bytové družstvo i společenství vlastníků </a:t>
          </a:r>
        </a:p>
        <a:p>
          <a:pPr algn="l" rtl="0">
            <a:defRPr sz="1000"/>
          </a:pPr>
          <a:endParaRPr lang="cs-CZ" sz="4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3) Žadatel  zpracuje  tabulky (v tis.Kč) ve struktuře  účetních  výkazů (Rozvaha, Výkaz  zisku a ztráty)  a  uvede  požadované  doplňující  údaje.</a:t>
          </a:r>
        </a:p>
        <a:p>
          <a:pPr algn="l" rtl="0">
            <a:defRPr sz="1000"/>
          </a:pPr>
          <a:endParaRPr lang="cs-CZ" sz="4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4) Požadované údaje zpracuje za předcházející uzavřená</a:t>
          </a:r>
          <a:r>
            <a:rPr lang="cs-CZ" sz="1100" b="1" i="0" strike="noStrike">
              <a:solidFill>
                <a:srgbClr val="000000"/>
              </a:solidFill>
              <a:latin typeface="Arial CE"/>
            </a:rPr>
            <a:t> 2 účetní období (2018, 2019) </a:t>
          </a:r>
          <a:r>
            <a:rPr lang="cs-CZ" sz="1100" b="0" i="0" strike="noStrike">
              <a:solidFill>
                <a:srgbClr val="000000"/>
              </a:solidFill>
              <a:latin typeface="Arial CE"/>
            </a:rPr>
            <a:t>a </a:t>
          </a:r>
          <a:r>
            <a:rPr lang="cs-CZ" sz="1100" b="1" i="0" strike="noStrike">
              <a:solidFill>
                <a:srgbClr val="000000"/>
              </a:solidFill>
              <a:latin typeface="Arial CE"/>
            </a:rPr>
            <a:t>výhled stávajícího účetního období (konec roku 2020)</a:t>
          </a: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4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5)</a:t>
          </a:r>
          <a:r>
            <a:rPr lang="cs-CZ" sz="1100" b="1" i="0" strike="noStrike">
              <a:solidFill>
                <a:srgbClr val="000000"/>
              </a:solidFill>
              <a:latin typeface="Arial CE"/>
            </a:rPr>
            <a:t> Žadatel  vyplní  tabulky  ve  tvaru účetních  výkazů  v plném (list Plná)  nebo zkráceném  (list Zkrácená) rozsahu podle  toho, v jakém rozsahu účetní výkazy zpracovává.</a:t>
          </a: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4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6) Kontrola vstupních dat: Hlavní kontroly vstupních dat provádí žadatel tím, že pozorně a pečlivě porovnává natypované údaje s údaji zapsaných v použitém zdroji údajů (např. z vyplněných standardních formulářů účetních výkazů, z výpisů z obchodního rejstříku, atd.). Další kontrola (automatická) je realizována prostřednictvím kontrolní buňky. Pomocí této buňky je zjišťována platnost rovnosti aktiv a pasiv, hodnoty aktiv a pasiv musí být totožné. Dále je porovnávána shodnost výsledku hospodaření uváděného v pasivech s výsledkem hospodaření uváděným ve výsledovce. Nesplnění těchto základních podmínek je signalizováno v kontrolní buňce. Kontrola platí až pro vyplnění všech údajů z účetních výkazů za všechna období. V průběhu typování dat nastává signalizace nesplnění kontrolních podmínek v důsledku neúplného vyplnění všech údajů. Kontrola je relevantní až po vyplnění všech údajů.</a:t>
          </a:r>
        </a:p>
        <a:p>
          <a:pPr algn="l" rtl="0">
            <a:defRPr sz="1000"/>
          </a:pPr>
          <a:endParaRPr lang="cs-CZ" sz="4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7) Při vyplňování tabulek je nutné dodržet následující pravidlo: </a:t>
          </a:r>
          <a:r>
            <a:rPr lang="cs-CZ" sz="1100" b="1" i="0" strike="noStrike">
              <a:solidFill>
                <a:srgbClr val="000000"/>
              </a:solidFill>
              <a:latin typeface="Arial CE"/>
            </a:rPr>
            <a:t>IČ (identifikační číslo firmy) vyplňujte pouze v listu, který budete skutečně vyplňovat (buď z výkazů v plném členění nebo z výkazů ve zkráceném, zjednodušeném členění)</a:t>
          </a:r>
          <a:r>
            <a:rPr lang="cs-CZ" sz="1100" b="0" i="0" strike="noStrike">
              <a:solidFill>
                <a:srgbClr val="000000"/>
              </a:solidFill>
              <a:latin typeface="Arial CE"/>
            </a:rPr>
            <a:t>.  Pokud v listu nejsou údaje vyplněny, pak nepřepisujte implicitně vloženou instrukci NEDEF(). V nevyplněném listu v položce IČ musí být zachována instrukce: =NEDEF(). </a:t>
          </a:r>
        </a:p>
        <a:p>
          <a:pPr algn="l" rtl="0">
            <a:defRPr sz="1000"/>
          </a:pPr>
          <a:endParaRPr lang="cs-CZ" sz="4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1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 editAs="oneCell">
    <xdr:from>
      <xdr:col>0</xdr:col>
      <xdr:colOff>60960</xdr:colOff>
      <xdr:row>1</xdr:row>
      <xdr:rowOff>152400</xdr:rowOff>
    </xdr:from>
    <xdr:to>
      <xdr:col>9</xdr:col>
      <xdr:colOff>76200</xdr:colOff>
      <xdr:row>9</xdr:row>
      <xdr:rowOff>160020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32460"/>
          <a:ext cx="8793480" cy="273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  <xdr:twoCellAnchor>
    <xdr:from>
      <xdr:col>6</xdr:col>
      <xdr:colOff>152400</xdr:colOff>
      <xdr:row>17</xdr:row>
      <xdr:rowOff>0</xdr:rowOff>
    </xdr:from>
    <xdr:to>
      <xdr:col>6</xdr:col>
      <xdr:colOff>295275</xdr:colOff>
      <xdr:row>17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7162800" y="4343400"/>
          <a:ext cx="142875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strike="noStrike">
              <a:solidFill>
                <a:srgbClr val="FF0000"/>
              </a:solidFill>
              <a:latin typeface="Arial CE"/>
            </a:rPr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3"/>
  <sheetViews>
    <sheetView workbookViewId="0">
      <selection activeCell="I14" sqref="I14"/>
    </sheetView>
  </sheetViews>
  <sheetFormatPr defaultColWidth="9.1796875" defaultRowHeight="12.5" x14ac:dyDescent="0.25"/>
  <cols>
    <col min="1" max="1" width="3.81640625" style="10" customWidth="1"/>
    <col min="2" max="7" width="16.453125" style="10" customWidth="1"/>
    <col min="8" max="8" width="16.26953125" style="10" customWidth="1"/>
    <col min="9" max="256" width="9.1796875" style="10"/>
    <col min="257" max="257" width="3.81640625" style="10" customWidth="1"/>
    <col min="258" max="263" width="16.453125" style="10" customWidth="1"/>
    <col min="264" max="264" width="16.26953125" style="10" customWidth="1"/>
    <col min="265" max="512" width="9.1796875" style="10"/>
    <col min="513" max="513" width="3.81640625" style="10" customWidth="1"/>
    <col min="514" max="519" width="16.453125" style="10" customWidth="1"/>
    <col min="520" max="520" width="16.26953125" style="10" customWidth="1"/>
    <col min="521" max="768" width="9.1796875" style="10"/>
    <col min="769" max="769" width="3.81640625" style="10" customWidth="1"/>
    <col min="770" max="775" width="16.453125" style="10" customWidth="1"/>
    <col min="776" max="776" width="16.26953125" style="10" customWidth="1"/>
    <col min="777" max="1024" width="9.1796875" style="10"/>
    <col min="1025" max="1025" width="3.81640625" style="10" customWidth="1"/>
    <col min="1026" max="1031" width="16.453125" style="10" customWidth="1"/>
    <col min="1032" max="1032" width="16.26953125" style="10" customWidth="1"/>
    <col min="1033" max="1280" width="9.1796875" style="10"/>
    <col min="1281" max="1281" width="3.81640625" style="10" customWidth="1"/>
    <col min="1282" max="1287" width="16.453125" style="10" customWidth="1"/>
    <col min="1288" max="1288" width="16.26953125" style="10" customWidth="1"/>
    <col min="1289" max="1536" width="9.1796875" style="10"/>
    <col min="1537" max="1537" width="3.81640625" style="10" customWidth="1"/>
    <col min="1538" max="1543" width="16.453125" style="10" customWidth="1"/>
    <col min="1544" max="1544" width="16.26953125" style="10" customWidth="1"/>
    <col min="1545" max="1792" width="9.1796875" style="10"/>
    <col min="1793" max="1793" width="3.81640625" style="10" customWidth="1"/>
    <col min="1794" max="1799" width="16.453125" style="10" customWidth="1"/>
    <col min="1800" max="1800" width="16.26953125" style="10" customWidth="1"/>
    <col min="1801" max="2048" width="9.1796875" style="10"/>
    <col min="2049" max="2049" width="3.81640625" style="10" customWidth="1"/>
    <col min="2050" max="2055" width="16.453125" style="10" customWidth="1"/>
    <col min="2056" max="2056" width="16.26953125" style="10" customWidth="1"/>
    <col min="2057" max="2304" width="9.1796875" style="10"/>
    <col min="2305" max="2305" width="3.81640625" style="10" customWidth="1"/>
    <col min="2306" max="2311" width="16.453125" style="10" customWidth="1"/>
    <col min="2312" max="2312" width="16.26953125" style="10" customWidth="1"/>
    <col min="2313" max="2560" width="9.1796875" style="10"/>
    <col min="2561" max="2561" width="3.81640625" style="10" customWidth="1"/>
    <col min="2562" max="2567" width="16.453125" style="10" customWidth="1"/>
    <col min="2568" max="2568" width="16.26953125" style="10" customWidth="1"/>
    <col min="2569" max="2816" width="9.1796875" style="10"/>
    <col min="2817" max="2817" width="3.81640625" style="10" customWidth="1"/>
    <col min="2818" max="2823" width="16.453125" style="10" customWidth="1"/>
    <col min="2824" max="2824" width="16.26953125" style="10" customWidth="1"/>
    <col min="2825" max="3072" width="9.1796875" style="10"/>
    <col min="3073" max="3073" width="3.81640625" style="10" customWidth="1"/>
    <col min="3074" max="3079" width="16.453125" style="10" customWidth="1"/>
    <col min="3080" max="3080" width="16.26953125" style="10" customWidth="1"/>
    <col min="3081" max="3328" width="9.1796875" style="10"/>
    <col min="3329" max="3329" width="3.81640625" style="10" customWidth="1"/>
    <col min="3330" max="3335" width="16.453125" style="10" customWidth="1"/>
    <col min="3336" max="3336" width="16.26953125" style="10" customWidth="1"/>
    <col min="3337" max="3584" width="9.1796875" style="10"/>
    <col min="3585" max="3585" width="3.81640625" style="10" customWidth="1"/>
    <col min="3586" max="3591" width="16.453125" style="10" customWidth="1"/>
    <col min="3592" max="3592" width="16.26953125" style="10" customWidth="1"/>
    <col min="3593" max="3840" width="9.1796875" style="10"/>
    <col min="3841" max="3841" width="3.81640625" style="10" customWidth="1"/>
    <col min="3842" max="3847" width="16.453125" style="10" customWidth="1"/>
    <col min="3848" max="3848" width="16.26953125" style="10" customWidth="1"/>
    <col min="3849" max="4096" width="9.1796875" style="10"/>
    <col min="4097" max="4097" width="3.81640625" style="10" customWidth="1"/>
    <col min="4098" max="4103" width="16.453125" style="10" customWidth="1"/>
    <col min="4104" max="4104" width="16.26953125" style="10" customWidth="1"/>
    <col min="4105" max="4352" width="9.1796875" style="10"/>
    <col min="4353" max="4353" width="3.81640625" style="10" customWidth="1"/>
    <col min="4354" max="4359" width="16.453125" style="10" customWidth="1"/>
    <col min="4360" max="4360" width="16.26953125" style="10" customWidth="1"/>
    <col min="4361" max="4608" width="9.1796875" style="10"/>
    <col min="4609" max="4609" width="3.81640625" style="10" customWidth="1"/>
    <col min="4610" max="4615" width="16.453125" style="10" customWidth="1"/>
    <col min="4616" max="4616" width="16.26953125" style="10" customWidth="1"/>
    <col min="4617" max="4864" width="9.1796875" style="10"/>
    <col min="4865" max="4865" width="3.81640625" style="10" customWidth="1"/>
    <col min="4866" max="4871" width="16.453125" style="10" customWidth="1"/>
    <col min="4872" max="4872" width="16.26953125" style="10" customWidth="1"/>
    <col min="4873" max="5120" width="9.1796875" style="10"/>
    <col min="5121" max="5121" width="3.81640625" style="10" customWidth="1"/>
    <col min="5122" max="5127" width="16.453125" style="10" customWidth="1"/>
    <col min="5128" max="5128" width="16.26953125" style="10" customWidth="1"/>
    <col min="5129" max="5376" width="9.1796875" style="10"/>
    <col min="5377" max="5377" width="3.81640625" style="10" customWidth="1"/>
    <col min="5378" max="5383" width="16.453125" style="10" customWidth="1"/>
    <col min="5384" max="5384" width="16.26953125" style="10" customWidth="1"/>
    <col min="5385" max="5632" width="9.1796875" style="10"/>
    <col min="5633" max="5633" width="3.81640625" style="10" customWidth="1"/>
    <col min="5634" max="5639" width="16.453125" style="10" customWidth="1"/>
    <col min="5640" max="5640" width="16.26953125" style="10" customWidth="1"/>
    <col min="5641" max="5888" width="9.1796875" style="10"/>
    <col min="5889" max="5889" width="3.81640625" style="10" customWidth="1"/>
    <col min="5890" max="5895" width="16.453125" style="10" customWidth="1"/>
    <col min="5896" max="5896" width="16.26953125" style="10" customWidth="1"/>
    <col min="5897" max="6144" width="9.1796875" style="10"/>
    <col min="6145" max="6145" width="3.81640625" style="10" customWidth="1"/>
    <col min="6146" max="6151" width="16.453125" style="10" customWidth="1"/>
    <col min="6152" max="6152" width="16.26953125" style="10" customWidth="1"/>
    <col min="6153" max="6400" width="9.1796875" style="10"/>
    <col min="6401" max="6401" width="3.81640625" style="10" customWidth="1"/>
    <col min="6402" max="6407" width="16.453125" style="10" customWidth="1"/>
    <col min="6408" max="6408" width="16.26953125" style="10" customWidth="1"/>
    <col min="6409" max="6656" width="9.1796875" style="10"/>
    <col min="6657" max="6657" width="3.81640625" style="10" customWidth="1"/>
    <col min="6658" max="6663" width="16.453125" style="10" customWidth="1"/>
    <col min="6664" max="6664" width="16.26953125" style="10" customWidth="1"/>
    <col min="6665" max="6912" width="9.1796875" style="10"/>
    <col min="6913" max="6913" width="3.81640625" style="10" customWidth="1"/>
    <col min="6914" max="6919" width="16.453125" style="10" customWidth="1"/>
    <col min="6920" max="6920" width="16.26953125" style="10" customWidth="1"/>
    <col min="6921" max="7168" width="9.1796875" style="10"/>
    <col min="7169" max="7169" width="3.81640625" style="10" customWidth="1"/>
    <col min="7170" max="7175" width="16.453125" style="10" customWidth="1"/>
    <col min="7176" max="7176" width="16.26953125" style="10" customWidth="1"/>
    <col min="7177" max="7424" width="9.1796875" style="10"/>
    <col min="7425" max="7425" width="3.81640625" style="10" customWidth="1"/>
    <col min="7426" max="7431" width="16.453125" style="10" customWidth="1"/>
    <col min="7432" max="7432" width="16.26953125" style="10" customWidth="1"/>
    <col min="7433" max="7680" width="9.1796875" style="10"/>
    <col min="7681" max="7681" width="3.81640625" style="10" customWidth="1"/>
    <col min="7682" max="7687" width="16.453125" style="10" customWidth="1"/>
    <col min="7688" max="7688" width="16.26953125" style="10" customWidth="1"/>
    <col min="7689" max="7936" width="9.1796875" style="10"/>
    <col min="7937" max="7937" width="3.81640625" style="10" customWidth="1"/>
    <col min="7938" max="7943" width="16.453125" style="10" customWidth="1"/>
    <col min="7944" max="7944" width="16.26953125" style="10" customWidth="1"/>
    <col min="7945" max="8192" width="9.1796875" style="10"/>
    <col min="8193" max="8193" width="3.81640625" style="10" customWidth="1"/>
    <col min="8194" max="8199" width="16.453125" style="10" customWidth="1"/>
    <col min="8200" max="8200" width="16.26953125" style="10" customWidth="1"/>
    <col min="8201" max="8448" width="9.1796875" style="10"/>
    <col min="8449" max="8449" width="3.81640625" style="10" customWidth="1"/>
    <col min="8450" max="8455" width="16.453125" style="10" customWidth="1"/>
    <col min="8456" max="8456" width="16.26953125" style="10" customWidth="1"/>
    <col min="8457" max="8704" width="9.1796875" style="10"/>
    <col min="8705" max="8705" width="3.81640625" style="10" customWidth="1"/>
    <col min="8706" max="8711" width="16.453125" style="10" customWidth="1"/>
    <col min="8712" max="8712" width="16.26953125" style="10" customWidth="1"/>
    <col min="8713" max="8960" width="9.1796875" style="10"/>
    <col min="8961" max="8961" width="3.81640625" style="10" customWidth="1"/>
    <col min="8962" max="8967" width="16.453125" style="10" customWidth="1"/>
    <col min="8968" max="8968" width="16.26953125" style="10" customWidth="1"/>
    <col min="8969" max="9216" width="9.1796875" style="10"/>
    <col min="9217" max="9217" width="3.81640625" style="10" customWidth="1"/>
    <col min="9218" max="9223" width="16.453125" style="10" customWidth="1"/>
    <col min="9224" max="9224" width="16.26953125" style="10" customWidth="1"/>
    <col min="9225" max="9472" width="9.1796875" style="10"/>
    <col min="9473" max="9473" width="3.81640625" style="10" customWidth="1"/>
    <col min="9474" max="9479" width="16.453125" style="10" customWidth="1"/>
    <col min="9480" max="9480" width="16.26953125" style="10" customWidth="1"/>
    <col min="9481" max="9728" width="9.1796875" style="10"/>
    <col min="9729" max="9729" width="3.81640625" style="10" customWidth="1"/>
    <col min="9730" max="9735" width="16.453125" style="10" customWidth="1"/>
    <col min="9736" max="9736" width="16.26953125" style="10" customWidth="1"/>
    <col min="9737" max="9984" width="9.1796875" style="10"/>
    <col min="9985" max="9985" width="3.81640625" style="10" customWidth="1"/>
    <col min="9986" max="9991" width="16.453125" style="10" customWidth="1"/>
    <col min="9992" max="9992" width="16.26953125" style="10" customWidth="1"/>
    <col min="9993" max="10240" width="9.1796875" style="10"/>
    <col min="10241" max="10241" width="3.81640625" style="10" customWidth="1"/>
    <col min="10242" max="10247" width="16.453125" style="10" customWidth="1"/>
    <col min="10248" max="10248" width="16.26953125" style="10" customWidth="1"/>
    <col min="10249" max="10496" width="9.1796875" style="10"/>
    <col min="10497" max="10497" width="3.81640625" style="10" customWidth="1"/>
    <col min="10498" max="10503" width="16.453125" style="10" customWidth="1"/>
    <col min="10504" max="10504" width="16.26953125" style="10" customWidth="1"/>
    <col min="10505" max="10752" width="9.1796875" style="10"/>
    <col min="10753" max="10753" width="3.81640625" style="10" customWidth="1"/>
    <col min="10754" max="10759" width="16.453125" style="10" customWidth="1"/>
    <col min="10760" max="10760" width="16.26953125" style="10" customWidth="1"/>
    <col min="10761" max="11008" width="9.1796875" style="10"/>
    <col min="11009" max="11009" width="3.81640625" style="10" customWidth="1"/>
    <col min="11010" max="11015" width="16.453125" style="10" customWidth="1"/>
    <col min="11016" max="11016" width="16.26953125" style="10" customWidth="1"/>
    <col min="11017" max="11264" width="9.1796875" style="10"/>
    <col min="11265" max="11265" width="3.81640625" style="10" customWidth="1"/>
    <col min="11266" max="11271" width="16.453125" style="10" customWidth="1"/>
    <col min="11272" max="11272" width="16.26953125" style="10" customWidth="1"/>
    <col min="11273" max="11520" width="9.1796875" style="10"/>
    <col min="11521" max="11521" width="3.81640625" style="10" customWidth="1"/>
    <col min="11522" max="11527" width="16.453125" style="10" customWidth="1"/>
    <col min="11528" max="11528" width="16.26953125" style="10" customWidth="1"/>
    <col min="11529" max="11776" width="9.1796875" style="10"/>
    <col min="11777" max="11777" width="3.81640625" style="10" customWidth="1"/>
    <col min="11778" max="11783" width="16.453125" style="10" customWidth="1"/>
    <col min="11784" max="11784" width="16.26953125" style="10" customWidth="1"/>
    <col min="11785" max="12032" width="9.1796875" style="10"/>
    <col min="12033" max="12033" width="3.81640625" style="10" customWidth="1"/>
    <col min="12034" max="12039" width="16.453125" style="10" customWidth="1"/>
    <col min="12040" max="12040" width="16.26953125" style="10" customWidth="1"/>
    <col min="12041" max="12288" width="9.1796875" style="10"/>
    <col min="12289" max="12289" width="3.81640625" style="10" customWidth="1"/>
    <col min="12290" max="12295" width="16.453125" style="10" customWidth="1"/>
    <col min="12296" max="12296" width="16.26953125" style="10" customWidth="1"/>
    <col min="12297" max="12544" width="9.1796875" style="10"/>
    <col min="12545" max="12545" width="3.81640625" style="10" customWidth="1"/>
    <col min="12546" max="12551" width="16.453125" style="10" customWidth="1"/>
    <col min="12552" max="12552" width="16.26953125" style="10" customWidth="1"/>
    <col min="12553" max="12800" width="9.1796875" style="10"/>
    <col min="12801" max="12801" width="3.81640625" style="10" customWidth="1"/>
    <col min="12802" max="12807" width="16.453125" style="10" customWidth="1"/>
    <col min="12808" max="12808" width="16.26953125" style="10" customWidth="1"/>
    <col min="12809" max="13056" width="9.1796875" style="10"/>
    <col min="13057" max="13057" width="3.81640625" style="10" customWidth="1"/>
    <col min="13058" max="13063" width="16.453125" style="10" customWidth="1"/>
    <col min="13064" max="13064" width="16.26953125" style="10" customWidth="1"/>
    <col min="13065" max="13312" width="9.1796875" style="10"/>
    <col min="13313" max="13313" width="3.81640625" style="10" customWidth="1"/>
    <col min="13314" max="13319" width="16.453125" style="10" customWidth="1"/>
    <col min="13320" max="13320" width="16.26953125" style="10" customWidth="1"/>
    <col min="13321" max="13568" width="9.1796875" style="10"/>
    <col min="13569" max="13569" width="3.81640625" style="10" customWidth="1"/>
    <col min="13570" max="13575" width="16.453125" style="10" customWidth="1"/>
    <col min="13576" max="13576" width="16.26953125" style="10" customWidth="1"/>
    <col min="13577" max="13824" width="9.1796875" style="10"/>
    <col min="13825" max="13825" width="3.81640625" style="10" customWidth="1"/>
    <col min="13826" max="13831" width="16.453125" style="10" customWidth="1"/>
    <col min="13832" max="13832" width="16.26953125" style="10" customWidth="1"/>
    <col min="13833" max="14080" width="9.1796875" style="10"/>
    <col min="14081" max="14081" width="3.81640625" style="10" customWidth="1"/>
    <col min="14082" max="14087" width="16.453125" style="10" customWidth="1"/>
    <col min="14088" max="14088" width="16.26953125" style="10" customWidth="1"/>
    <col min="14089" max="14336" width="9.1796875" style="10"/>
    <col min="14337" max="14337" width="3.81640625" style="10" customWidth="1"/>
    <col min="14338" max="14343" width="16.453125" style="10" customWidth="1"/>
    <col min="14344" max="14344" width="16.26953125" style="10" customWidth="1"/>
    <col min="14345" max="14592" width="9.1796875" style="10"/>
    <col min="14593" max="14593" width="3.81640625" style="10" customWidth="1"/>
    <col min="14594" max="14599" width="16.453125" style="10" customWidth="1"/>
    <col min="14600" max="14600" width="16.26953125" style="10" customWidth="1"/>
    <col min="14601" max="14848" width="9.1796875" style="10"/>
    <col min="14849" max="14849" width="3.81640625" style="10" customWidth="1"/>
    <col min="14850" max="14855" width="16.453125" style="10" customWidth="1"/>
    <col min="14856" max="14856" width="16.26953125" style="10" customWidth="1"/>
    <col min="14857" max="15104" width="9.1796875" style="10"/>
    <col min="15105" max="15105" width="3.81640625" style="10" customWidth="1"/>
    <col min="15106" max="15111" width="16.453125" style="10" customWidth="1"/>
    <col min="15112" max="15112" width="16.26953125" style="10" customWidth="1"/>
    <col min="15113" max="15360" width="9.1796875" style="10"/>
    <col min="15361" max="15361" width="3.81640625" style="10" customWidth="1"/>
    <col min="15362" max="15367" width="16.453125" style="10" customWidth="1"/>
    <col min="15368" max="15368" width="16.26953125" style="10" customWidth="1"/>
    <col min="15369" max="15616" width="9.1796875" style="10"/>
    <col min="15617" max="15617" width="3.81640625" style="10" customWidth="1"/>
    <col min="15618" max="15623" width="16.453125" style="10" customWidth="1"/>
    <col min="15624" max="15624" width="16.26953125" style="10" customWidth="1"/>
    <col min="15625" max="15872" width="9.1796875" style="10"/>
    <col min="15873" max="15873" width="3.81640625" style="10" customWidth="1"/>
    <col min="15874" max="15879" width="16.453125" style="10" customWidth="1"/>
    <col min="15880" max="15880" width="16.26953125" style="10" customWidth="1"/>
    <col min="15881" max="16128" width="9.1796875" style="10"/>
    <col min="16129" max="16129" width="3.81640625" style="10" customWidth="1"/>
    <col min="16130" max="16135" width="16.453125" style="10" customWidth="1"/>
    <col min="16136" max="16136" width="16.26953125" style="10" customWidth="1"/>
    <col min="16137" max="16384" width="9.1796875" style="10"/>
  </cols>
  <sheetData>
    <row r="1" spans="1:17" s="4" customFormat="1" ht="38.25" customHeight="1" thickBot="1" x14ac:dyDescent="0.3">
      <c r="A1" s="371" t="s">
        <v>0</v>
      </c>
      <c r="B1" s="372"/>
      <c r="C1" s="372"/>
      <c r="D1" s="372"/>
      <c r="E1" s="372"/>
      <c r="F1" s="372"/>
      <c r="G1" s="372"/>
      <c r="H1" s="373"/>
      <c r="I1" s="1"/>
      <c r="J1" s="2"/>
      <c r="K1" s="2"/>
      <c r="L1" s="2"/>
      <c r="M1" s="2"/>
      <c r="N1" s="3"/>
      <c r="O1" s="3"/>
      <c r="P1" s="3"/>
      <c r="Q1" s="3"/>
    </row>
    <row r="2" spans="1:17" s="6" customFormat="1" ht="36.75" customHeight="1" x14ac:dyDescent="0.35">
      <c r="A2" s="374"/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5"/>
    </row>
    <row r="3" spans="1:17" s="6" customFormat="1" ht="40.5" customHeight="1" x14ac:dyDescent="0.35">
      <c r="A3" s="376"/>
      <c r="B3" s="370"/>
      <c r="C3" s="370"/>
      <c r="D3" s="370"/>
      <c r="E3" s="370"/>
      <c r="F3" s="370"/>
      <c r="G3" s="370"/>
      <c r="H3" s="370"/>
      <c r="I3" s="5"/>
      <c r="J3" s="5"/>
      <c r="K3" s="5"/>
      <c r="L3" s="5"/>
      <c r="M3" s="5"/>
    </row>
    <row r="4" spans="1:17" s="6" customFormat="1" ht="32.25" customHeight="1" x14ac:dyDescent="0.35">
      <c r="A4" s="377"/>
      <c r="B4" s="370"/>
      <c r="C4" s="370"/>
      <c r="D4" s="370"/>
      <c r="E4" s="370"/>
      <c r="F4" s="370"/>
      <c r="G4" s="370"/>
      <c r="H4" s="370"/>
      <c r="I4" s="5"/>
      <c r="J4" s="5"/>
      <c r="K4" s="5"/>
      <c r="L4" s="5"/>
      <c r="M4" s="5"/>
    </row>
    <row r="5" spans="1:17" s="6" customFormat="1" ht="17.25" customHeight="1" x14ac:dyDescent="0.35">
      <c r="A5" s="7"/>
      <c r="B5" s="370"/>
      <c r="C5" s="370"/>
      <c r="D5" s="370"/>
      <c r="E5" s="370"/>
      <c r="F5" s="370"/>
      <c r="G5" s="370"/>
      <c r="H5" s="370"/>
      <c r="I5" s="5"/>
      <c r="J5" s="5"/>
      <c r="K5" s="5"/>
      <c r="L5" s="5"/>
      <c r="M5" s="5"/>
    </row>
    <row r="6" spans="1:17" s="6" customFormat="1" ht="17.25" customHeight="1" x14ac:dyDescent="0.35">
      <c r="A6" s="7"/>
      <c r="B6" s="370"/>
      <c r="C6" s="370"/>
      <c r="D6" s="370"/>
      <c r="E6" s="370"/>
      <c r="F6" s="370"/>
      <c r="G6" s="370"/>
      <c r="H6" s="370"/>
      <c r="I6" s="5"/>
      <c r="J6" s="5"/>
      <c r="K6" s="5"/>
      <c r="L6" s="5"/>
      <c r="M6" s="5"/>
    </row>
    <row r="7" spans="1:17" s="6" customFormat="1" ht="39" customHeight="1" x14ac:dyDescent="0.35">
      <c r="A7" s="377"/>
      <c r="B7" s="370"/>
      <c r="C7" s="370"/>
      <c r="D7" s="370"/>
      <c r="E7" s="370"/>
      <c r="F7" s="370"/>
      <c r="G7" s="370"/>
      <c r="H7" s="370"/>
      <c r="I7" s="5"/>
      <c r="J7" s="5"/>
      <c r="K7" s="5"/>
      <c r="L7" s="5"/>
      <c r="M7" s="5"/>
    </row>
    <row r="8" spans="1:17" s="6" customFormat="1" ht="17.25" customHeight="1" x14ac:dyDescent="0.35">
      <c r="A8" s="378"/>
      <c r="B8" s="379"/>
      <c r="C8" s="379"/>
      <c r="D8" s="380"/>
      <c r="E8" s="381"/>
      <c r="F8" s="381"/>
      <c r="G8" s="381"/>
      <c r="H8" s="381"/>
      <c r="I8" s="8"/>
      <c r="J8" s="5"/>
      <c r="K8" s="5"/>
      <c r="L8" s="5"/>
      <c r="M8" s="5"/>
    </row>
    <row r="9" spans="1:17" s="6" customFormat="1" ht="17.25" customHeight="1" x14ac:dyDescent="0.35">
      <c r="A9" s="378"/>
      <c r="B9" s="379"/>
      <c r="C9" s="379"/>
      <c r="D9" s="380"/>
      <c r="E9" s="381"/>
      <c r="F9" s="381"/>
      <c r="G9" s="381"/>
      <c r="H9" s="381"/>
      <c r="I9" s="8"/>
      <c r="J9" s="5"/>
      <c r="K9" s="5"/>
      <c r="L9" s="5"/>
      <c r="M9" s="5"/>
    </row>
    <row r="10" spans="1:17" s="6" customFormat="1" ht="17.25" customHeight="1" x14ac:dyDescent="0.35">
      <c r="A10" s="378"/>
      <c r="B10" s="379"/>
      <c r="C10" s="379"/>
      <c r="D10" s="380"/>
      <c r="E10" s="381"/>
      <c r="F10" s="381"/>
      <c r="G10" s="381"/>
      <c r="H10" s="381"/>
      <c r="I10" s="8"/>
      <c r="J10" s="5"/>
      <c r="K10" s="5"/>
      <c r="L10" s="5"/>
      <c r="M10" s="5"/>
    </row>
    <row r="11" spans="1:17" s="6" customFormat="1" ht="17.25" customHeight="1" x14ac:dyDescent="0.35">
      <c r="A11" s="378"/>
      <c r="B11" s="379"/>
      <c r="C11" s="379"/>
      <c r="D11" s="380"/>
      <c r="E11" s="381"/>
      <c r="F11" s="381"/>
      <c r="G11" s="381"/>
      <c r="H11" s="381"/>
      <c r="I11" s="8"/>
      <c r="J11" s="5"/>
      <c r="K11" s="5"/>
      <c r="L11" s="5"/>
      <c r="M11" s="5"/>
    </row>
    <row r="12" spans="1:17" s="6" customFormat="1" ht="17.25" customHeight="1" x14ac:dyDescent="0.35">
      <c r="A12" s="378"/>
      <c r="B12" s="379"/>
      <c r="C12" s="379"/>
      <c r="D12" s="380"/>
      <c r="E12" s="381"/>
      <c r="F12" s="381"/>
      <c r="G12" s="381"/>
      <c r="H12" s="381"/>
      <c r="I12" s="8"/>
      <c r="J12" s="5"/>
      <c r="K12" s="5"/>
      <c r="L12" s="5"/>
      <c r="M12" s="5"/>
    </row>
    <row r="13" spans="1:17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7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7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7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3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3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3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3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13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13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13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13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13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13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13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13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13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13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13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13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13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13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13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13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13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13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13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13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13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13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13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13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13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</row>
    <row r="180" spans="1:13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1:13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13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13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13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</row>
    <row r="186" spans="1:13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1:13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</row>
    <row r="188" spans="1:13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</row>
    <row r="189" spans="1:13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spans="1:13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1:13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13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1:13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</sheetData>
  <sheetProtection sheet="1" objects="1" scenarios="1"/>
  <mergeCells count="17">
    <mergeCell ref="A11:C11"/>
    <mergeCell ref="D11:H11"/>
    <mergeCell ref="A12:C12"/>
    <mergeCell ref="D12:H12"/>
    <mergeCell ref="A7:H7"/>
    <mergeCell ref="A8:C8"/>
    <mergeCell ref="D8:H8"/>
    <mergeCell ref="A9:C9"/>
    <mergeCell ref="D9:H9"/>
    <mergeCell ref="A10:C10"/>
    <mergeCell ref="D10:H10"/>
    <mergeCell ref="B6:H6"/>
    <mergeCell ref="A1:H1"/>
    <mergeCell ref="A2:H2"/>
    <mergeCell ref="A3:H3"/>
    <mergeCell ref="A4:H4"/>
    <mergeCell ref="B5:H5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20"/>
  <sheetViews>
    <sheetView topLeftCell="A270" zoomScaleNormal="100" workbookViewId="0">
      <selection activeCell="K18" sqref="K18"/>
    </sheetView>
  </sheetViews>
  <sheetFormatPr defaultColWidth="9.1796875" defaultRowHeight="14.5" x14ac:dyDescent="0.35"/>
  <cols>
    <col min="1" max="1" width="1.54296875" style="11" customWidth="1"/>
    <col min="2" max="2" width="10.54296875" style="11" hidden="1" customWidth="1"/>
    <col min="3" max="3" width="11.26953125" style="12" customWidth="1"/>
    <col min="4" max="4" width="67.26953125" style="13" customWidth="1"/>
    <col min="5" max="5" width="22" style="13" customWidth="1"/>
    <col min="6" max="6" width="7.54296875" style="13" hidden="1" customWidth="1"/>
    <col min="7" max="7" width="8.1796875" style="14" customWidth="1"/>
    <col min="8" max="8" width="40.26953125" style="15" customWidth="1"/>
    <col min="9" max="9" width="13.54296875" style="13" customWidth="1"/>
    <col min="10" max="11" width="13.7265625" style="11" customWidth="1"/>
    <col min="12" max="12" width="21.54296875" style="11" customWidth="1"/>
    <col min="13" max="13" width="13.7265625" style="11" hidden="1" customWidth="1"/>
    <col min="14" max="14" width="6.26953125" style="11" customWidth="1"/>
    <col min="15" max="15" width="9.1796875" style="11"/>
    <col min="16" max="16" width="10.1796875" style="11" customWidth="1"/>
    <col min="17" max="18" width="16.26953125" style="11" hidden="1" customWidth="1"/>
    <col min="19" max="256" width="9.1796875" style="11"/>
    <col min="257" max="257" width="1.54296875" style="11" customWidth="1"/>
    <col min="258" max="258" width="0" style="11" hidden="1" customWidth="1"/>
    <col min="259" max="259" width="11.26953125" style="11" customWidth="1"/>
    <col min="260" max="260" width="67.26953125" style="11" customWidth="1"/>
    <col min="261" max="261" width="22" style="11" customWidth="1"/>
    <col min="262" max="262" width="0" style="11" hidden="1" customWidth="1"/>
    <col min="263" max="263" width="8.1796875" style="11" customWidth="1"/>
    <col min="264" max="264" width="40.26953125" style="11" customWidth="1"/>
    <col min="265" max="265" width="13.54296875" style="11" customWidth="1"/>
    <col min="266" max="267" width="13.7265625" style="11" customWidth="1"/>
    <col min="268" max="268" width="21.54296875" style="11" customWidth="1"/>
    <col min="269" max="269" width="0" style="11" hidden="1" customWidth="1"/>
    <col min="270" max="270" width="2" style="11" customWidth="1"/>
    <col min="271" max="271" width="9.1796875" style="11"/>
    <col min="272" max="272" width="44.26953125" style="11" customWidth="1"/>
    <col min="273" max="512" width="9.1796875" style="11"/>
    <col min="513" max="513" width="1.54296875" style="11" customWidth="1"/>
    <col min="514" max="514" width="0" style="11" hidden="1" customWidth="1"/>
    <col min="515" max="515" width="11.26953125" style="11" customWidth="1"/>
    <col min="516" max="516" width="67.26953125" style="11" customWidth="1"/>
    <col min="517" max="517" width="22" style="11" customWidth="1"/>
    <col min="518" max="518" width="0" style="11" hidden="1" customWidth="1"/>
    <col min="519" max="519" width="8.1796875" style="11" customWidth="1"/>
    <col min="520" max="520" width="40.26953125" style="11" customWidth="1"/>
    <col min="521" max="521" width="13.54296875" style="11" customWidth="1"/>
    <col min="522" max="523" width="13.7265625" style="11" customWidth="1"/>
    <col min="524" max="524" width="21.54296875" style="11" customWidth="1"/>
    <col min="525" max="525" width="0" style="11" hidden="1" customWidth="1"/>
    <col min="526" max="526" width="2" style="11" customWidth="1"/>
    <col min="527" max="527" width="9.1796875" style="11"/>
    <col min="528" max="528" width="44.26953125" style="11" customWidth="1"/>
    <col min="529" max="768" width="9.1796875" style="11"/>
    <col min="769" max="769" width="1.54296875" style="11" customWidth="1"/>
    <col min="770" max="770" width="0" style="11" hidden="1" customWidth="1"/>
    <col min="771" max="771" width="11.26953125" style="11" customWidth="1"/>
    <col min="772" max="772" width="67.26953125" style="11" customWidth="1"/>
    <col min="773" max="773" width="22" style="11" customWidth="1"/>
    <col min="774" max="774" width="0" style="11" hidden="1" customWidth="1"/>
    <col min="775" max="775" width="8.1796875" style="11" customWidth="1"/>
    <col min="776" max="776" width="40.26953125" style="11" customWidth="1"/>
    <col min="777" max="777" width="13.54296875" style="11" customWidth="1"/>
    <col min="778" max="779" width="13.7265625" style="11" customWidth="1"/>
    <col min="780" max="780" width="21.54296875" style="11" customWidth="1"/>
    <col min="781" max="781" width="0" style="11" hidden="1" customWidth="1"/>
    <col min="782" max="782" width="2" style="11" customWidth="1"/>
    <col min="783" max="783" width="9.1796875" style="11"/>
    <col min="784" max="784" width="44.26953125" style="11" customWidth="1"/>
    <col min="785" max="1024" width="9.1796875" style="11"/>
    <col min="1025" max="1025" width="1.54296875" style="11" customWidth="1"/>
    <col min="1026" max="1026" width="0" style="11" hidden="1" customWidth="1"/>
    <col min="1027" max="1027" width="11.26953125" style="11" customWidth="1"/>
    <col min="1028" max="1028" width="67.26953125" style="11" customWidth="1"/>
    <col min="1029" max="1029" width="22" style="11" customWidth="1"/>
    <col min="1030" max="1030" width="0" style="11" hidden="1" customWidth="1"/>
    <col min="1031" max="1031" width="8.1796875" style="11" customWidth="1"/>
    <col min="1032" max="1032" width="40.26953125" style="11" customWidth="1"/>
    <col min="1033" max="1033" width="13.54296875" style="11" customWidth="1"/>
    <col min="1034" max="1035" width="13.7265625" style="11" customWidth="1"/>
    <col min="1036" max="1036" width="21.54296875" style="11" customWidth="1"/>
    <col min="1037" max="1037" width="0" style="11" hidden="1" customWidth="1"/>
    <col min="1038" max="1038" width="2" style="11" customWidth="1"/>
    <col min="1039" max="1039" width="9.1796875" style="11"/>
    <col min="1040" max="1040" width="44.26953125" style="11" customWidth="1"/>
    <col min="1041" max="1280" width="9.1796875" style="11"/>
    <col min="1281" max="1281" width="1.54296875" style="11" customWidth="1"/>
    <col min="1282" max="1282" width="0" style="11" hidden="1" customWidth="1"/>
    <col min="1283" max="1283" width="11.26953125" style="11" customWidth="1"/>
    <col min="1284" max="1284" width="67.26953125" style="11" customWidth="1"/>
    <col min="1285" max="1285" width="22" style="11" customWidth="1"/>
    <col min="1286" max="1286" width="0" style="11" hidden="1" customWidth="1"/>
    <col min="1287" max="1287" width="8.1796875" style="11" customWidth="1"/>
    <col min="1288" max="1288" width="40.26953125" style="11" customWidth="1"/>
    <col min="1289" max="1289" width="13.54296875" style="11" customWidth="1"/>
    <col min="1290" max="1291" width="13.7265625" style="11" customWidth="1"/>
    <col min="1292" max="1292" width="21.54296875" style="11" customWidth="1"/>
    <col min="1293" max="1293" width="0" style="11" hidden="1" customWidth="1"/>
    <col min="1294" max="1294" width="2" style="11" customWidth="1"/>
    <col min="1295" max="1295" width="9.1796875" style="11"/>
    <col min="1296" max="1296" width="44.26953125" style="11" customWidth="1"/>
    <col min="1297" max="1536" width="9.1796875" style="11"/>
    <col min="1537" max="1537" width="1.54296875" style="11" customWidth="1"/>
    <col min="1538" max="1538" width="0" style="11" hidden="1" customWidth="1"/>
    <col min="1539" max="1539" width="11.26953125" style="11" customWidth="1"/>
    <col min="1540" max="1540" width="67.26953125" style="11" customWidth="1"/>
    <col min="1541" max="1541" width="22" style="11" customWidth="1"/>
    <col min="1542" max="1542" width="0" style="11" hidden="1" customWidth="1"/>
    <col min="1543" max="1543" width="8.1796875" style="11" customWidth="1"/>
    <col min="1544" max="1544" width="40.26953125" style="11" customWidth="1"/>
    <col min="1545" max="1545" width="13.54296875" style="11" customWidth="1"/>
    <col min="1546" max="1547" width="13.7265625" style="11" customWidth="1"/>
    <col min="1548" max="1548" width="21.54296875" style="11" customWidth="1"/>
    <col min="1549" max="1549" width="0" style="11" hidden="1" customWidth="1"/>
    <col min="1550" max="1550" width="2" style="11" customWidth="1"/>
    <col min="1551" max="1551" width="9.1796875" style="11"/>
    <col min="1552" max="1552" width="44.26953125" style="11" customWidth="1"/>
    <col min="1553" max="1792" width="9.1796875" style="11"/>
    <col min="1793" max="1793" width="1.54296875" style="11" customWidth="1"/>
    <col min="1794" max="1794" width="0" style="11" hidden="1" customWidth="1"/>
    <col min="1795" max="1795" width="11.26953125" style="11" customWidth="1"/>
    <col min="1796" max="1796" width="67.26953125" style="11" customWidth="1"/>
    <col min="1797" max="1797" width="22" style="11" customWidth="1"/>
    <col min="1798" max="1798" width="0" style="11" hidden="1" customWidth="1"/>
    <col min="1799" max="1799" width="8.1796875" style="11" customWidth="1"/>
    <col min="1800" max="1800" width="40.26953125" style="11" customWidth="1"/>
    <col min="1801" max="1801" width="13.54296875" style="11" customWidth="1"/>
    <col min="1802" max="1803" width="13.7265625" style="11" customWidth="1"/>
    <col min="1804" max="1804" width="21.54296875" style="11" customWidth="1"/>
    <col min="1805" max="1805" width="0" style="11" hidden="1" customWidth="1"/>
    <col min="1806" max="1806" width="2" style="11" customWidth="1"/>
    <col min="1807" max="1807" width="9.1796875" style="11"/>
    <col min="1808" max="1808" width="44.26953125" style="11" customWidth="1"/>
    <col min="1809" max="2048" width="9.1796875" style="11"/>
    <col min="2049" max="2049" width="1.54296875" style="11" customWidth="1"/>
    <col min="2050" max="2050" width="0" style="11" hidden="1" customWidth="1"/>
    <col min="2051" max="2051" width="11.26953125" style="11" customWidth="1"/>
    <col min="2052" max="2052" width="67.26953125" style="11" customWidth="1"/>
    <col min="2053" max="2053" width="22" style="11" customWidth="1"/>
    <col min="2054" max="2054" width="0" style="11" hidden="1" customWidth="1"/>
    <col min="2055" max="2055" width="8.1796875" style="11" customWidth="1"/>
    <col min="2056" max="2056" width="40.26953125" style="11" customWidth="1"/>
    <col min="2057" max="2057" width="13.54296875" style="11" customWidth="1"/>
    <col min="2058" max="2059" width="13.7265625" style="11" customWidth="1"/>
    <col min="2060" max="2060" width="21.54296875" style="11" customWidth="1"/>
    <col min="2061" max="2061" width="0" style="11" hidden="1" customWidth="1"/>
    <col min="2062" max="2062" width="2" style="11" customWidth="1"/>
    <col min="2063" max="2063" width="9.1796875" style="11"/>
    <col min="2064" max="2064" width="44.26953125" style="11" customWidth="1"/>
    <col min="2065" max="2304" width="9.1796875" style="11"/>
    <col min="2305" max="2305" width="1.54296875" style="11" customWidth="1"/>
    <col min="2306" max="2306" width="0" style="11" hidden="1" customWidth="1"/>
    <col min="2307" max="2307" width="11.26953125" style="11" customWidth="1"/>
    <col min="2308" max="2308" width="67.26953125" style="11" customWidth="1"/>
    <col min="2309" max="2309" width="22" style="11" customWidth="1"/>
    <col min="2310" max="2310" width="0" style="11" hidden="1" customWidth="1"/>
    <col min="2311" max="2311" width="8.1796875" style="11" customWidth="1"/>
    <col min="2312" max="2312" width="40.26953125" style="11" customWidth="1"/>
    <col min="2313" max="2313" width="13.54296875" style="11" customWidth="1"/>
    <col min="2314" max="2315" width="13.7265625" style="11" customWidth="1"/>
    <col min="2316" max="2316" width="21.54296875" style="11" customWidth="1"/>
    <col min="2317" max="2317" width="0" style="11" hidden="1" customWidth="1"/>
    <col min="2318" max="2318" width="2" style="11" customWidth="1"/>
    <col min="2319" max="2319" width="9.1796875" style="11"/>
    <col min="2320" max="2320" width="44.26953125" style="11" customWidth="1"/>
    <col min="2321" max="2560" width="9.1796875" style="11"/>
    <col min="2561" max="2561" width="1.54296875" style="11" customWidth="1"/>
    <col min="2562" max="2562" width="0" style="11" hidden="1" customWidth="1"/>
    <col min="2563" max="2563" width="11.26953125" style="11" customWidth="1"/>
    <col min="2564" max="2564" width="67.26953125" style="11" customWidth="1"/>
    <col min="2565" max="2565" width="22" style="11" customWidth="1"/>
    <col min="2566" max="2566" width="0" style="11" hidden="1" customWidth="1"/>
    <col min="2567" max="2567" width="8.1796875" style="11" customWidth="1"/>
    <col min="2568" max="2568" width="40.26953125" style="11" customWidth="1"/>
    <col min="2569" max="2569" width="13.54296875" style="11" customWidth="1"/>
    <col min="2570" max="2571" width="13.7265625" style="11" customWidth="1"/>
    <col min="2572" max="2572" width="21.54296875" style="11" customWidth="1"/>
    <col min="2573" max="2573" width="0" style="11" hidden="1" customWidth="1"/>
    <col min="2574" max="2574" width="2" style="11" customWidth="1"/>
    <col min="2575" max="2575" width="9.1796875" style="11"/>
    <col min="2576" max="2576" width="44.26953125" style="11" customWidth="1"/>
    <col min="2577" max="2816" width="9.1796875" style="11"/>
    <col min="2817" max="2817" width="1.54296875" style="11" customWidth="1"/>
    <col min="2818" max="2818" width="0" style="11" hidden="1" customWidth="1"/>
    <col min="2819" max="2819" width="11.26953125" style="11" customWidth="1"/>
    <col min="2820" max="2820" width="67.26953125" style="11" customWidth="1"/>
    <col min="2821" max="2821" width="22" style="11" customWidth="1"/>
    <col min="2822" max="2822" width="0" style="11" hidden="1" customWidth="1"/>
    <col min="2823" max="2823" width="8.1796875" style="11" customWidth="1"/>
    <col min="2824" max="2824" width="40.26953125" style="11" customWidth="1"/>
    <col min="2825" max="2825" width="13.54296875" style="11" customWidth="1"/>
    <col min="2826" max="2827" width="13.7265625" style="11" customWidth="1"/>
    <col min="2828" max="2828" width="21.54296875" style="11" customWidth="1"/>
    <col min="2829" max="2829" width="0" style="11" hidden="1" customWidth="1"/>
    <col min="2830" max="2830" width="2" style="11" customWidth="1"/>
    <col min="2831" max="2831" width="9.1796875" style="11"/>
    <col min="2832" max="2832" width="44.26953125" style="11" customWidth="1"/>
    <col min="2833" max="3072" width="9.1796875" style="11"/>
    <col min="3073" max="3073" width="1.54296875" style="11" customWidth="1"/>
    <col min="3074" max="3074" width="0" style="11" hidden="1" customWidth="1"/>
    <col min="3075" max="3075" width="11.26953125" style="11" customWidth="1"/>
    <col min="3076" max="3076" width="67.26953125" style="11" customWidth="1"/>
    <col min="3077" max="3077" width="22" style="11" customWidth="1"/>
    <col min="3078" max="3078" width="0" style="11" hidden="1" customWidth="1"/>
    <col min="3079" max="3079" width="8.1796875" style="11" customWidth="1"/>
    <col min="3080" max="3080" width="40.26953125" style="11" customWidth="1"/>
    <col min="3081" max="3081" width="13.54296875" style="11" customWidth="1"/>
    <col min="3082" max="3083" width="13.7265625" style="11" customWidth="1"/>
    <col min="3084" max="3084" width="21.54296875" style="11" customWidth="1"/>
    <col min="3085" max="3085" width="0" style="11" hidden="1" customWidth="1"/>
    <col min="3086" max="3086" width="2" style="11" customWidth="1"/>
    <col min="3087" max="3087" width="9.1796875" style="11"/>
    <col min="3088" max="3088" width="44.26953125" style="11" customWidth="1"/>
    <col min="3089" max="3328" width="9.1796875" style="11"/>
    <col min="3329" max="3329" width="1.54296875" style="11" customWidth="1"/>
    <col min="3330" max="3330" width="0" style="11" hidden="1" customWidth="1"/>
    <col min="3331" max="3331" width="11.26953125" style="11" customWidth="1"/>
    <col min="3332" max="3332" width="67.26953125" style="11" customWidth="1"/>
    <col min="3333" max="3333" width="22" style="11" customWidth="1"/>
    <col min="3334" max="3334" width="0" style="11" hidden="1" customWidth="1"/>
    <col min="3335" max="3335" width="8.1796875" style="11" customWidth="1"/>
    <col min="3336" max="3336" width="40.26953125" style="11" customWidth="1"/>
    <col min="3337" max="3337" width="13.54296875" style="11" customWidth="1"/>
    <col min="3338" max="3339" width="13.7265625" style="11" customWidth="1"/>
    <col min="3340" max="3340" width="21.54296875" style="11" customWidth="1"/>
    <col min="3341" max="3341" width="0" style="11" hidden="1" customWidth="1"/>
    <col min="3342" max="3342" width="2" style="11" customWidth="1"/>
    <col min="3343" max="3343" width="9.1796875" style="11"/>
    <col min="3344" max="3344" width="44.26953125" style="11" customWidth="1"/>
    <col min="3345" max="3584" width="9.1796875" style="11"/>
    <col min="3585" max="3585" width="1.54296875" style="11" customWidth="1"/>
    <col min="3586" max="3586" width="0" style="11" hidden="1" customWidth="1"/>
    <col min="3587" max="3587" width="11.26953125" style="11" customWidth="1"/>
    <col min="3588" max="3588" width="67.26953125" style="11" customWidth="1"/>
    <col min="3589" max="3589" width="22" style="11" customWidth="1"/>
    <col min="3590" max="3590" width="0" style="11" hidden="1" customWidth="1"/>
    <col min="3591" max="3591" width="8.1796875" style="11" customWidth="1"/>
    <col min="3592" max="3592" width="40.26953125" style="11" customWidth="1"/>
    <col min="3593" max="3593" width="13.54296875" style="11" customWidth="1"/>
    <col min="3594" max="3595" width="13.7265625" style="11" customWidth="1"/>
    <col min="3596" max="3596" width="21.54296875" style="11" customWidth="1"/>
    <col min="3597" max="3597" width="0" style="11" hidden="1" customWidth="1"/>
    <col min="3598" max="3598" width="2" style="11" customWidth="1"/>
    <col min="3599" max="3599" width="9.1796875" style="11"/>
    <col min="3600" max="3600" width="44.26953125" style="11" customWidth="1"/>
    <col min="3601" max="3840" width="9.1796875" style="11"/>
    <col min="3841" max="3841" width="1.54296875" style="11" customWidth="1"/>
    <col min="3842" max="3842" width="0" style="11" hidden="1" customWidth="1"/>
    <col min="3843" max="3843" width="11.26953125" style="11" customWidth="1"/>
    <col min="3844" max="3844" width="67.26953125" style="11" customWidth="1"/>
    <col min="3845" max="3845" width="22" style="11" customWidth="1"/>
    <col min="3846" max="3846" width="0" style="11" hidden="1" customWidth="1"/>
    <col min="3847" max="3847" width="8.1796875" style="11" customWidth="1"/>
    <col min="3848" max="3848" width="40.26953125" style="11" customWidth="1"/>
    <col min="3849" max="3849" width="13.54296875" style="11" customWidth="1"/>
    <col min="3850" max="3851" width="13.7265625" style="11" customWidth="1"/>
    <col min="3852" max="3852" width="21.54296875" style="11" customWidth="1"/>
    <col min="3853" max="3853" width="0" style="11" hidden="1" customWidth="1"/>
    <col min="3854" max="3854" width="2" style="11" customWidth="1"/>
    <col min="3855" max="3855" width="9.1796875" style="11"/>
    <col min="3856" max="3856" width="44.26953125" style="11" customWidth="1"/>
    <col min="3857" max="4096" width="9.1796875" style="11"/>
    <col min="4097" max="4097" width="1.54296875" style="11" customWidth="1"/>
    <col min="4098" max="4098" width="0" style="11" hidden="1" customWidth="1"/>
    <col min="4099" max="4099" width="11.26953125" style="11" customWidth="1"/>
    <col min="4100" max="4100" width="67.26953125" style="11" customWidth="1"/>
    <col min="4101" max="4101" width="22" style="11" customWidth="1"/>
    <col min="4102" max="4102" width="0" style="11" hidden="1" customWidth="1"/>
    <col min="4103" max="4103" width="8.1796875" style="11" customWidth="1"/>
    <col min="4104" max="4104" width="40.26953125" style="11" customWidth="1"/>
    <col min="4105" max="4105" width="13.54296875" style="11" customWidth="1"/>
    <col min="4106" max="4107" width="13.7265625" style="11" customWidth="1"/>
    <col min="4108" max="4108" width="21.54296875" style="11" customWidth="1"/>
    <col min="4109" max="4109" width="0" style="11" hidden="1" customWidth="1"/>
    <col min="4110" max="4110" width="2" style="11" customWidth="1"/>
    <col min="4111" max="4111" width="9.1796875" style="11"/>
    <col min="4112" max="4112" width="44.26953125" style="11" customWidth="1"/>
    <col min="4113" max="4352" width="9.1796875" style="11"/>
    <col min="4353" max="4353" width="1.54296875" style="11" customWidth="1"/>
    <col min="4354" max="4354" width="0" style="11" hidden="1" customWidth="1"/>
    <col min="4355" max="4355" width="11.26953125" style="11" customWidth="1"/>
    <col min="4356" max="4356" width="67.26953125" style="11" customWidth="1"/>
    <col min="4357" max="4357" width="22" style="11" customWidth="1"/>
    <col min="4358" max="4358" width="0" style="11" hidden="1" customWidth="1"/>
    <col min="4359" max="4359" width="8.1796875" style="11" customWidth="1"/>
    <col min="4360" max="4360" width="40.26953125" style="11" customWidth="1"/>
    <col min="4361" max="4361" width="13.54296875" style="11" customWidth="1"/>
    <col min="4362" max="4363" width="13.7265625" style="11" customWidth="1"/>
    <col min="4364" max="4364" width="21.54296875" style="11" customWidth="1"/>
    <col min="4365" max="4365" width="0" style="11" hidden="1" customWidth="1"/>
    <col min="4366" max="4366" width="2" style="11" customWidth="1"/>
    <col min="4367" max="4367" width="9.1796875" style="11"/>
    <col min="4368" max="4368" width="44.26953125" style="11" customWidth="1"/>
    <col min="4369" max="4608" width="9.1796875" style="11"/>
    <col min="4609" max="4609" width="1.54296875" style="11" customWidth="1"/>
    <col min="4610" max="4610" width="0" style="11" hidden="1" customWidth="1"/>
    <col min="4611" max="4611" width="11.26953125" style="11" customWidth="1"/>
    <col min="4612" max="4612" width="67.26953125" style="11" customWidth="1"/>
    <col min="4613" max="4613" width="22" style="11" customWidth="1"/>
    <col min="4614" max="4614" width="0" style="11" hidden="1" customWidth="1"/>
    <col min="4615" max="4615" width="8.1796875" style="11" customWidth="1"/>
    <col min="4616" max="4616" width="40.26953125" style="11" customWidth="1"/>
    <col min="4617" max="4617" width="13.54296875" style="11" customWidth="1"/>
    <col min="4618" max="4619" width="13.7265625" style="11" customWidth="1"/>
    <col min="4620" max="4620" width="21.54296875" style="11" customWidth="1"/>
    <col min="4621" max="4621" width="0" style="11" hidden="1" customWidth="1"/>
    <col min="4622" max="4622" width="2" style="11" customWidth="1"/>
    <col min="4623" max="4623" width="9.1796875" style="11"/>
    <col min="4624" max="4624" width="44.26953125" style="11" customWidth="1"/>
    <col min="4625" max="4864" width="9.1796875" style="11"/>
    <col min="4865" max="4865" width="1.54296875" style="11" customWidth="1"/>
    <col min="4866" max="4866" width="0" style="11" hidden="1" customWidth="1"/>
    <col min="4867" max="4867" width="11.26953125" style="11" customWidth="1"/>
    <col min="4868" max="4868" width="67.26953125" style="11" customWidth="1"/>
    <col min="4869" max="4869" width="22" style="11" customWidth="1"/>
    <col min="4870" max="4870" width="0" style="11" hidden="1" customWidth="1"/>
    <col min="4871" max="4871" width="8.1796875" style="11" customWidth="1"/>
    <col min="4872" max="4872" width="40.26953125" style="11" customWidth="1"/>
    <col min="4873" max="4873" width="13.54296875" style="11" customWidth="1"/>
    <col min="4874" max="4875" width="13.7265625" style="11" customWidth="1"/>
    <col min="4876" max="4876" width="21.54296875" style="11" customWidth="1"/>
    <col min="4877" max="4877" width="0" style="11" hidden="1" customWidth="1"/>
    <col min="4878" max="4878" width="2" style="11" customWidth="1"/>
    <col min="4879" max="4879" width="9.1796875" style="11"/>
    <col min="4880" max="4880" width="44.26953125" style="11" customWidth="1"/>
    <col min="4881" max="5120" width="9.1796875" style="11"/>
    <col min="5121" max="5121" width="1.54296875" style="11" customWidth="1"/>
    <col min="5122" max="5122" width="0" style="11" hidden="1" customWidth="1"/>
    <col min="5123" max="5123" width="11.26953125" style="11" customWidth="1"/>
    <col min="5124" max="5124" width="67.26953125" style="11" customWidth="1"/>
    <col min="5125" max="5125" width="22" style="11" customWidth="1"/>
    <col min="5126" max="5126" width="0" style="11" hidden="1" customWidth="1"/>
    <col min="5127" max="5127" width="8.1796875" style="11" customWidth="1"/>
    <col min="5128" max="5128" width="40.26953125" style="11" customWidth="1"/>
    <col min="5129" max="5129" width="13.54296875" style="11" customWidth="1"/>
    <col min="5130" max="5131" width="13.7265625" style="11" customWidth="1"/>
    <col min="5132" max="5132" width="21.54296875" style="11" customWidth="1"/>
    <col min="5133" max="5133" width="0" style="11" hidden="1" customWidth="1"/>
    <col min="5134" max="5134" width="2" style="11" customWidth="1"/>
    <col min="5135" max="5135" width="9.1796875" style="11"/>
    <col min="5136" max="5136" width="44.26953125" style="11" customWidth="1"/>
    <col min="5137" max="5376" width="9.1796875" style="11"/>
    <col min="5377" max="5377" width="1.54296875" style="11" customWidth="1"/>
    <col min="5378" max="5378" width="0" style="11" hidden="1" customWidth="1"/>
    <col min="5379" max="5379" width="11.26953125" style="11" customWidth="1"/>
    <col min="5380" max="5380" width="67.26953125" style="11" customWidth="1"/>
    <col min="5381" max="5381" width="22" style="11" customWidth="1"/>
    <col min="5382" max="5382" width="0" style="11" hidden="1" customWidth="1"/>
    <col min="5383" max="5383" width="8.1796875" style="11" customWidth="1"/>
    <col min="5384" max="5384" width="40.26953125" style="11" customWidth="1"/>
    <col min="5385" max="5385" width="13.54296875" style="11" customWidth="1"/>
    <col min="5386" max="5387" width="13.7265625" style="11" customWidth="1"/>
    <col min="5388" max="5388" width="21.54296875" style="11" customWidth="1"/>
    <col min="5389" max="5389" width="0" style="11" hidden="1" customWidth="1"/>
    <col min="5390" max="5390" width="2" style="11" customWidth="1"/>
    <col min="5391" max="5391" width="9.1796875" style="11"/>
    <col min="5392" max="5392" width="44.26953125" style="11" customWidth="1"/>
    <col min="5393" max="5632" width="9.1796875" style="11"/>
    <col min="5633" max="5633" width="1.54296875" style="11" customWidth="1"/>
    <col min="5634" max="5634" width="0" style="11" hidden="1" customWidth="1"/>
    <col min="5635" max="5635" width="11.26953125" style="11" customWidth="1"/>
    <col min="5636" max="5636" width="67.26953125" style="11" customWidth="1"/>
    <col min="5637" max="5637" width="22" style="11" customWidth="1"/>
    <col min="5638" max="5638" width="0" style="11" hidden="1" customWidth="1"/>
    <col min="5639" max="5639" width="8.1796875" style="11" customWidth="1"/>
    <col min="5640" max="5640" width="40.26953125" style="11" customWidth="1"/>
    <col min="5641" max="5641" width="13.54296875" style="11" customWidth="1"/>
    <col min="5642" max="5643" width="13.7265625" style="11" customWidth="1"/>
    <col min="5644" max="5644" width="21.54296875" style="11" customWidth="1"/>
    <col min="5645" max="5645" width="0" style="11" hidden="1" customWidth="1"/>
    <col min="5646" max="5646" width="2" style="11" customWidth="1"/>
    <col min="5647" max="5647" width="9.1796875" style="11"/>
    <col min="5648" max="5648" width="44.26953125" style="11" customWidth="1"/>
    <col min="5649" max="5888" width="9.1796875" style="11"/>
    <col min="5889" max="5889" width="1.54296875" style="11" customWidth="1"/>
    <col min="5890" max="5890" width="0" style="11" hidden="1" customWidth="1"/>
    <col min="5891" max="5891" width="11.26953125" style="11" customWidth="1"/>
    <col min="5892" max="5892" width="67.26953125" style="11" customWidth="1"/>
    <col min="5893" max="5893" width="22" style="11" customWidth="1"/>
    <col min="5894" max="5894" width="0" style="11" hidden="1" customWidth="1"/>
    <col min="5895" max="5895" width="8.1796875" style="11" customWidth="1"/>
    <col min="5896" max="5896" width="40.26953125" style="11" customWidth="1"/>
    <col min="5897" max="5897" width="13.54296875" style="11" customWidth="1"/>
    <col min="5898" max="5899" width="13.7265625" style="11" customWidth="1"/>
    <col min="5900" max="5900" width="21.54296875" style="11" customWidth="1"/>
    <col min="5901" max="5901" width="0" style="11" hidden="1" customWidth="1"/>
    <col min="5902" max="5902" width="2" style="11" customWidth="1"/>
    <col min="5903" max="5903" width="9.1796875" style="11"/>
    <col min="5904" max="5904" width="44.26953125" style="11" customWidth="1"/>
    <col min="5905" max="6144" width="9.1796875" style="11"/>
    <col min="6145" max="6145" width="1.54296875" style="11" customWidth="1"/>
    <col min="6146" max="6146" width="0" style="11" hidden="1" customWidth="1"/>
    <col min="6147" max="6147" width="11.26953125" style="11" customWidth="1"/>
    <col min="6148" max="6148" width="67.26953125" style="11" customWidth="1"/>
    <col min="6149" max="6149" width="22" style="11" customWidth="1"/>
    <col min="6150" max="6150" width="0" style="11" hidden="1" customWidth="1"/>
    <col min="6151" max="6151" width="8.1796875" style="11" customWidth="1"/>
    <col min="6152" max="6152" width="40.26953125" style="11" customWidth="1"/>
    <col min="6153" max="6153" width="13.54296875" style="11" customWidth="1"/>
    <col min="6154" max="6155" width="13.7265625" style="11" customWidth="1"/>
    <col min="6156" max="6156" width="21.54296875" style="11" customWidth="1"/>
    <col min="6157" max="6157" width="0" style="11" hidden="1" customWidth="1"/>
    <col min="6158" max="6158" width="2" style="11" customWidth="1"/>
    <col min="6159" max="6159" width="9.1796875" style="11"/>
    <col min="6160" max="6160" width="44.26953125" style="11" customWidth="1"/>
    <col min="6161" max="6400" width="9.1796875" style="11"/>
    <col min="6401" max="6401" width="1.54296875" style="11" customWidth="1"/>
    <col min="6402" max="6402" width="0" style="11" hidden="1" customWidth="1"/>
    <col min="6403" max="6403" width="11.26953125" style="11" customWidth="1"/>
    <col min="6404" max="6404" width="67.26953125" style="11" customWidth="1"/>
    <col min="6405" max="6405" width="22" style="11" customWidth="1"/>
    <col min="6406" max="6406" width="0" style="11" hidden="1" customWidth="1"/>
    <col min="6407" max="6407" width="8.1796875" style="11" customWidth="1"/>
    <col min="6408" max="6408" width="40.26953125" style="11" customWidth="1"/>
    <col min="6409" max="6409" width="13.54296875" style="11" customWidth="1"/>
    <col min="6410" max="6411" width="13.7265625" style="11" customWidth="1"/>
    <col min="6412" max="6412" width="21.54296875" style="11" customWidth="1"/>
    <col min="6413" max="6413" width="0" style="11" hidden="1" customWidth="1"/>
    <col min="6414" max="6414" width="2" style="11" customWidth="1"/>
    <col min="6415" max="6415" width="9.1796875" style="11"/>
    <col min="6416" max="6416" width="44.26953125" style="11" customWidth="1"/>
    <col min="6417" max="6656" width="9.1796875" style="11"/>
    <col min="6657" max="6657" width="1.54296875" style="11" customWidth="1"/>
    <col min="6658" max="6658" width="0" style="11" hidden="1" customWidth="1"/>
    <col min="6659" max="6659" width="11.26953125" style="11" customWidth="1"/>
    <col min="6660" max="6660" width="67.26953125" style="11" customWidth="1"/>
    <col min="6661" max="6661" width="22" style="11" customWidth="1"/>
    <col min="6662" max="6662" width="0" style="11" hidden="1" customWidth="1"/>
    <col min="6663" max="6663" width="8.1796875" style="11" customWidth="1"/>
    <col min="6664" max="6664" width="40.26953125" style="11" customWidth="1"/>
    <col min="6665" max="6665" width="13.54296875" style="11" customWidth="1"/>
    <col min="6666" max="6667" width="13.7265625" style="11" customWidth="1"/>
    <col min="6668" max="6668" width="21.54296875" style="11" customWidth="1"/>
    <col min="6669" max="6669" width="0" style="11" hidden="1" customWidth="1"/>
    <col min="6670" max="6670" width="2" style="11" customWidth="1"/>
    <col min="6671" max="6671" width="9.1796875" style="11"/>
    <col min="6672" max="6672" width="44.26953125" style="11" customWidth="1"/>
    <col min="6673" max="6912" width="9.1796875" style="11"/>
    <col min="6913" max="6913" width="1.54296875" style="11" customWidth="1"/>
    <col min="6914" max="6914" width="0" style="11" hidden="1" customWidth="1"/>
    <col min="6915" max="6915" width="11.26953125" style="11" customWidth="1"/>
    <col min="6916" max="6916" width="67.26953125" style="11" customWidth="1"/>
    <col min="6917" max="6917" width="22" style="11" customWidth="1"/>
    <col min="6918" max="6918" width="0" style="11" hidden="1" customWidth="1"/>
    <col min="6919" max="6919" width="8.1796875" style="11" customWidth="1"/>
    <col min="6920" max="6920" width="40.26953125" style="11" customWidth="1"/>
    <col min="6921" max="6921" width="13.54296875" style="11" customWidth="1"/>
    <col min="6922" max="6923" width="13.7265625" style="11" customWidth="1"/>
    <col min="6924" max="6924" width="21.54296875" style="11" customWidth="1"/>
    <col min="6925" max="6925" width="0" style="11" hidden="1" customWidth="1"/>
    <col min="6926" max="6926" width="2" style="11" customWidth="1"/>
    <col min="6927" max="6927" width="9.1796875" style="11"/>
    <col min="6928" max="6928" width="44.26953125" style="11" customWidth="1"/>
    <col min="6929" max="7168" width="9.1796875" style="11"/>
    <col min="7169" max="7169" width="1.54296875" style="11" customWidth="1"/>
    <col min="7170" max="7170" width="0" style="11" hidden="1" customWidth="1"/>
    <col min="7171" max="7171" width="11.26953125" style="11" customWidth="1"/>
    <col min="7172" max="7172" width="67.26953125" style="11" customWidth="1"/>
    <col min="7173" max="7173" width="22" style="11" customWidth="1"/>
    <col min="7174" max="7174" width="0" style="11" hidden="1" customWidth="1"/>
    <col min="7175" max="7175" width="8.1796875" style="11" customWidth="1"/>
    <col min="7176" max="7176" width="40.26953125" style="11" customWidth="1"/>
    <col min="7177" max="7177" width="13.54296875" style="11" customWidth="1"/>
    <col min="7178" max="7179" width="13.7265625" style="11" customWidth="1"/>
    <col min="7180" max="7180" width="21.54296875" style="11" customWidth="1"/>
    <col min="7181" max="7181" width="0" style="11" hidden="1" customWidth="1"/>
    <col min="7182" max="7182" width="2" style="11" customWidth="1"/>
    <col min="7183" max="7183" width="9.1796875" style="11"/>
    <col min="7184" max="7184" width="44.26953125" style="11" customWidth="1"/>
    <col min="7185" max="7424" width="9.1796875" style="11"/>
    <col min="7425" max="7425" width="1.54296875" style="11" customWidth="1"/>
    <col min="7426" max="7426" width="0" style="11" hidden="1" customWidth="1"/>
    <col min="7427" max="7427" width="11.26953125" style="11" customWidth="1"/>
    <col min="7428" max="7428" width="67.26953125" style="11" customWidth="1"/>
    <col min="7429" max="7429" width="22" style="11" customWidth="1"/>
    <col min="7430" max="7430" width="0" style="11" hidden="1" customWidth="1"/>
    <col min="7431" max="7431" width="8.1796875" style="11" customWidth="1"/>
    <col min="7432" max="7432" width="40.26953125" style="11" customWidth="1"/>
    <col min="7433" max="7433" width="13.54296875" style="11" customWidth="1"/>
    <col min="7434" max="7435" width="13.7265625" style="11" customWidth="1"/>
    <col min="7436" max="7436" width="21.54296875" style="11" customWidth="1"/>
    <col min="7437" max="7437" width="0" style="11" hidden="1" customWidth="1"/>
    <col min="7438" max="7438" width="2" style="11" customWidth="1"/>
    <col min="7439" max="7439" width="9.1796875" style="11"/>
    <col min="7440" max="7440" width="44.26953125" style="11" customWidth="1"/>
    <col min="7441" max="7680" width="9.1796875" style="11"/>
    <col min="7681" max="7681" width="1.54296875" style="11" customWidth="1"/>
    <col min="7682" max="7682" width="0" style="11" hidden="1" customWidth="1"/>
    <col min="7683" max="7683" width="11.26953125" style="11" customWidth="1"/>
    <col min="7684" max="7684" width="67.26953125" style="11" customWidth="1"/>
    <col min="7685" max="7685" width="22" style="11" customWidth="1"/>
    <col min="7686" max="7686" width="0" style="11" hidden="1" customWidth="1"/>
    <col min="7687" max="7687" width="8.1796875" style="11" customWidth="1"/>
    <col min="7688" max="7688" width="40.26953125" style="11" customWidth="1"/>
    <col min="7689" max="7689" width="13.54296875" style="11" customWidth="1"/>
    <col min="7690" max="7691" width="13.7265625" style="11" customWidth="1"/>
    <col min="7692" max="7692" width="21.54296875" style="11" customWidth="1"/>
    <col min="7693" max="7693" width="0" style="11" hidden="1" customWidth="1"/>
    <col min="7694" max="7694" width="2" style="11" customWidth="1"/>
    <col min="7695" max="7695" width="9.1796875" style="11"/>
    <col min="7696" max="7696" width="44.26953125" style="11" customWidth="1"/>
    <col min="7697" max="7936" width="9.1796875" style="11"/>
    <col min="7937" max="7937" width="1.54296875" style="11" customWidth="1"/>
    <col min="7938" max="7938" width="0" style="11" hidden="1" customWidth="1"/>
    <col min="7939" max="7939" width="11.26953125" style="11" customWidth="1"/>
    <col min="7940" max="7940" width="67.26953125" style="11" customWidth="1"/>
    <col min="7941" max="7941" width="22" style="11" customWidth="1"/>
    <col min="7942" max="7942" width="0" style="11" hidden="1" customWidth="1"/>
    <col min="7943" max="7943" width="8.1796875" style="11" customWidth="1"/>
    <col min="7944" max="7944" width="40.26953125" style="11" customWidth="1"/>
    <col min="7945" max="7945" width="13.54296875" style="11" customWidth="1"/>
    <col min="7946" max="7947" width="13.7265625" style="11" customWidth="1"/>
    <col min="7948" max="7948" width="21.54296875" style="11" customWidth="1"/>
    <col min="7949" max="7949" width="0" style="11" hidden="1" customWidth="1"/>
    <col min="7950" max="7950" width="2" style="11" customWidth="1"/>
    <col min="7951" max="7951" width="9.1796875" style="11"/>
    <col min="7952" max="7952" width="44.26953125" style="11" customWidth="1"/>
    <col min="7953" max="8192" width="9.1796875" style="11"/>
    <col min="8193" max="8193" width="1.54296875" style="11" customWidth="1"/>
    <col min="8194" max="8194" width="0" style="11" hidden="1" customWidth="1"/>
    <col min="8195" max="8195" width="11.26953125" style="11" customWidth="1"/>
    <col min="8196" max="8196" width="67.26953125" style="11" customWidth="1"/>
    <col min="8197" max="8197" width="22" style="11" customWidth="1"/>
    <col min="8198" max="8198" width="0" style="11" hidden="1" customWidth="1"/>
    <col min="8199" max="8199" width="8.1796875" style="11" customWidth="1"/>
    <col min="8200" max="8200" width="40.26953125" style="11" customWidth="1"/>
    <col min="8201" max="8201" width="13.54296875" style="11" customWidth="1"/>
    <col min="8202" max="8203" width="13.7265625" style="11" customWidth="1"/>
    <col min="8204" max="8204" width="21.54296875" style="11" customWidth="1"/>
    <col min="8205" max="8205" width="0" style="11" hidden="1" customWidth="1"/>
    <col min="8206" max="8206" width="2" style="11" customWidth="1"/>
    <col min="8207" max="8207" width="9.1796875" style="11"/>
    <col min="8208" max="8208" width="44.26953125" style="11" customWidth="1"/>
    <col min="8209" max="8448" width="9.1796875" style="11"/>
    <col min="8449" max="8449" width="1.54296875" style="11" customWidth="1"/>
    <col min="8450" max="8450" width="0" style="11" hidden="1" customWidth="1"/>
    <col min="8451" max="8451" width="11.26953125" style="11" customWidth="1"/>
    <col min="8452" max="8452" width="67.26953125" style="11" customWidth="1"/>
    <col min="8453" max="8453" width="22" style="11" customWidth="1"/>
    <col min="8454" max="8454" width="0" style="11" hidden="1" customWidth="1"/>
    <col min="8455" max="8455" width="8.1796875" style="11" customWidth="1"/>
    <col min="8456" max="8456" width="40.26953125" style="11" customWidth="1"/>
    <col min="8457" max="8457" width="13.54296875" style="11" customWidth="1"/>
    <col min="8458" max="8459" width="13.7265625" style="11" customWidth="1"/>
    <col min="8460" max="8460" width="21.54296875" style="11" customWidth="1"/>
    <col min="8461" max="8461" width="0" style="11" hidden="1" customWidth="1"/>
    <col min="8462" max="8462" width="2" style="11" customWidth="1"/>
    <col min="8463" max="8463" width="9.1796875" style="11"/>
    <col min="8464" max="8464" width="44.26953125" style="11" customWidth="1"/>
    <col min="8465" max="8704" width="9.1796875" style="11"/>
    <col min="8705" max="8705" width="1.54296875" style="11" customWidth="1"/>
    <col min="8706" max="8706" width="0" style="11" hidden="1" customWidth="1"/>
    <col min="8707" max="8707" width="11.26953125" style="11" customWidth="1"/>
    <col min="8708" max="8708" width="67.26953125" style="11" customWidth="1"/>
    <col min="8709" max="8709" width="22" style="11" customWidth="1"/>
    <col min="8710" max="8710" width="0" style="11" hidden="1" customWidth="1"/>
    <col min="8711" max="8711" width="8.1796875" style="11" customWidth="1"/>
    <col min="8712" max="8712" width="40.26953125" style="11" customWidth="1"/>
    <col min="8713" max="8713" width="13.54296875" style="11" customWidth="1"/>
    <col min="8714" max="8715" width="13.7265625" style="11" customWidth="1"/>
    <col min="8716" max="8716" width="21.54296875" style="11" customWidth="1"/>
    <col min="8717" max="8717" width="0" style="11" hidden="1" customWidth="1"/>
    <col min="8718" max="8718" width="2" style="11" customWidth="1"/>
    <col min="8719" max="8719" width="9.1796875" style="11"/>
    <col min="8720" max="8720" width="44.26953125" style="11" customWidth="1"/>
    <col min="8721" max="8960" width="9.1796875" style="11"/>
    <col min="8961" max="8961" width="1.54296875" style="11" customWidth="1"/>
    <col min="8962" max="8962" width="0" style="11" hidden="1" customWidth="1"/>
    <col min="8963" max="8963" width="11.26953125" style="11" customWidth="1"/>
    <col min="8964" max="8964" width="67.26953125" style="11" customWidth="1"/>
    <col min="8965" max="8965" width="22" style="11" customWidth="1"/>
    <col min="8966" max="8966" width="0" style="11" hidden="1" customWidth="1"/>
    <col min="8967" max="8967" width="8.1796875" style="11" customWidth="1"/>
    <col min="8968" max="8968" width="40.26953125" style="11" customWidth="1"/>
    <col min="8969" max="8969" width="13.54296875" style="11" customWidth="1"/>
    <col min="8970" max="8971" width="13.7265625" style="11" customWidth="1"/>
    <col min="8972" max="8972" width="21.54296875" style="11" customWidth="1"/>
    <col min="8973" max="8973" width="0" style="11" hidden="1" customWidth="1"/>
    <col min="8974" max="8974" width="2" style="11" customWidth="1"/>
    <col min="8975" max="8975" width="9.1796875" style="11"/>
    <col min="8976" max="8976" width="44.26953125" style="11" customWidth="1"/>
    <col min="8977" max="9216" width="9.1796875" style="11"/>
    <col min="9217" max="9217" width="1.54296875" style="11" customWidth="1"/>
    <col min="9218" max="9218" width="0" style="11" hidden="1" customWidth="1"/>
    <col min="9219" max="9219" width="11.26953125" style="11" customWidth="1"/>
    <col min="9220" max="9220" width="67.26953125" style="11" customWidth="1"/>
    <col min="9221" max="9221" width="22" style="11" customWidth="1"/>
    <col min="9222" max="9222" width="0" style="11" hidden="1" customWidth="1"/>
    <col min="9223" max="9223" width="8.1796875" style="11" customWidth="1"/>
    <col min="9224" max="9224" width="40.26953125" style="11" customWidth="1"/>
    <col min="9225" max="9225" width="13.54296875" style="11" customWidth="1"/>
    <col min="9226" max="9227" width="13.7265625" style="11" customWidth="1"/>
    <col min="9228" max="9228" width="21.54296875" style="11" customWidth="1"/>
    <col min="9229" max="9229" width="0" style="11" hidden="1" customWidth="1"/>
    <col min="9230" max="9230" width="2" style="11" customWidth="1"/>
    <col min="9231" max="9231" width="9.1796875" style="11"/>
    <col min="9232" max="9232" width="44.26953125" style="11" customWidth="1"/>
    <col min="9233" max="9472" width="9.1796875" style="11"/>
    <col min="9473" max="9473" width="1.54296875" style="11" customWidth="1"/>
    <col min="9474" max="9474" width="0" style="11" hidden="1" customWidth="1"/>
    <col min="9475" max="9475" width="11.26953125" style="11" customWidth="1"/>
    <col min="9476" max="9476" width="67.26953125" style="11" customWidth="1"/>
    <col min="9477" max="9477" width="22" style="11" customWidth="1"/>
    <col min="9478" max="9478" width="0" style="11" hidden="1" customWidth="1"/>
    <col min="9479" max="9479" width="8.1796875" style="11" customWidth="1"/>
    <col min="9480" max="9480" width="40.26953125" style="11" customWidth="1"/>
    <col min="9481" max="9481" width="13.54296875" style="11" customWidth="1"/>
    <col min="9482" max="9483" width="13.7265625" style="11" customWidth="1"/>
    <col min="9484" max="9484" width="21.54296875" style="11" customWidth="1"/>
    <col min="9485" max="9485" width="0" style="11" hidden="1" customWidth="1"/>
    <col min="9486" max="9486" width="2" style="11" customWidth="1"/>
    <col min="9487" max="9487" width="9.1796875" style="11"/>
    <col min="9488" max="9488" width="44.26953125" style="11" customWidth="1"/>
    <col min="9489" max="9728" width="9.1796875" style="11"/>
    <col min="9729" max="9729" width="1.54296875" style="11" customWidth="1"/>
    <col min="9730" max="9730" width="0" style="11" hidden="1" customWidth="1"/>
    <col min="9731" max="9731" width="11.26953125" style="11" customWidth="1"/>
    <col min="9732" max="9732" width="67.26953125" style="11" customWidth="1"/>
    <col min="9733" max="9733" width="22" style="11" customWidth="1"/>
    <col min="9734" max="9734" width="0" style="11" hidden="1" customWidth="1"/>
    <col min="9735" max="9735" width="8.1796875" style="11" customWidth="1"/>
    <col min="9736" max="9736" width="40.26953125" style="11" customWidth="1"/>
    <col min="9737" max="9737" width="13.54296875" style="11" customWidth="1"/>
    <col min="9738" max="9739" width="13.7265625" style="11" customWidth="1"/>
    <col min="9740" max="9740" width="21.54296875" style="11" customWidth="1"/>
    <col min="9741" max="9741" width="0" style="11" hidden="1" customWidth="1"/>
    <col min="9742" max="9742" width="2" style="11" customWidth="1"/>
    <col min="9743" max="9743" width="9.1796875" style="11"/>
    <col min="9744" max="9744" width="44.26953125" style="11" customWidth="1"/>
    <col min="9745" max="9984" width="9.1796875" style="11"/>
    <col min="9985" max="9985" width="1.54296875" style="11" customWidth="1"/>
    <col min="9986" max="9986" width="0" style="11" hidden="1" customWidth="1"/>
    <col min="9987" max="9987" width="11.26953125" style="11" customWidth="1"/>
    <col min="9988" max="9988" width="67.26953125" style="11" customWidth="1"/>
    <col min="9989" max="9989" width="22" style="11" customWidth="1"/>
    <col min="9990" max="9990" width="0" style="11" hidden="1" customWidth="1"/>
    <col min="9991" max="9991" width="8.1796875" style="11" customWidth="1"/>
    <col min="9992" max="9992" width="40.26953125" style="11" customWidth="1"/>
    <col min="9993" max="9993" width="13.54296875" style="11" customWidth="1"/>
    <col min="9994" max="9995" width="13.7265625" style="11" customWidth="1"/>
    <col min="9996" max="9996" width="21.54296875" style="11" customWidth="1"/>
    <col min="9997" max="9997" width="0" style="11" hidden="1" customWidth="1"/>
    <col min="9998" max="9998" width="2" style="11" customWidth="1"/>
    <col min="9999" max="9999" width="9.1796875" style="11"/>
    <col min="10000" max="10000" width="44.26953125" style="11" customWidth="1"/>
    <col min="10001" max="10240" width="9.1796875" style="11"/>
    <col min="10241" max="10241" width="1.54296875" style="11" customWidth="1"/>
    <col min="10242" max="10242" width="0" style="11" hidden="1" customWidth="1"/>
    <col min="10243" max="10243" width="11.26953125" style="11" customWidth="1"/>
    <col min="10244" max="10244" width="67.26953125" style="11" customWidth="1"/>
    <col min="10245" max="10245" width="22" style="11" customWidth="1"/>
    <col min="10246" max="10246" width="0" style="11" hidden="1" customWidth="1"/>
    <col min="10247" max="10247" width="8.1796875" style="11" customWidth="1"/>
    <col min="10248" max="10248" width="40.26953125" style="11" customWidth="1"/>
    <col min="10249" max="10249" width="13.54296875" style="11" customWidth="1"/>
    <col min="10250" max="10251" width="13.7265625" style="11" customWidth="1"/>
    <col min="10252" max="10252" width="21.54296875" style="11" customWidth="1"/>
    <col min="10253" max="10253" width="0" style="11" hidden="1" customWidth="1"/>
    <col min="10254" max="10254" width="2" style="11" customWidth="1"/>
    <col min="10255" max="10255" width="9.1796875" style="11"/>
    <col min="10256" max="10256" width="44.26953125" style="11" customWidth="1"/>
    <col min="10257" max="10496" width="9.1796875" style="11"/>
    <col min="10497" max="10497" width="1.54296875" style="11" customWidth="1"/>
    <col min="10498" max="10498" width="0" style="11" hidden="1" customWidth="1"/>
    <col min="10499" max="10499" width="11.26953125" style="11" customWidth="1"/>
    <col min="10500" max="10500" width="67.26953125" style="11" customWidth="1"/>
    <col min="10501" max="10501" width="22" style="11" customWidth="1"/>
    <col min="10502" max="10502" width="0" style="11" hidden="1" customWidth="1"/>
    <col min="10503" max="10503" width="8.1796875" style="11" customWidth="1"/>
    <col min="10504" max="10504" width="40.26953125" style="11" customWidth="1"/>
    <col min="10505" max="10505" width="13.54296875" style="11" customWidth="1"/>
    <col min="10506" max="10507" width="13.7265625" style="11" customWidth="1"/>
    <col min="10508" max="10508" width="21.54296875" style="11" customWidth="1"/>
    <col min="10509" max="10509" width="0" style="11" hidden="1" customWidth="1"/>
    <col min="10510" max="10510" width="2" style="11" customWidth="1"/>
    <col min="10511" max="10511" width="9.1796875" style="11"/>
    <col min="10512" max="10512" width="44.26953125" style="11" customWidth="1"/>
    <col min="10513" max="10752" width="9.1796875" style="11"/>
    <col min="10753" max="10753" width="1.54296875" style="11" customWidth="1"/>
    <col min="10754" max="10754" width="0" style="11" hidden="1" customWidth="1"/>
    <col min="10755" max="10755" width="11.26953125" style="11" customWidth="1"/>
    <col min="10756" max="10756" width="67.26953125" style="11" customWidth="1"/>
    <col min="10757" max="10757" width="22" style="11" customWidth="1"/>
    <col min="10758" max="10758" width="0" style="11" hidden="1" customWidth="1"/>
    <col min="10759" max="10759" width="8.1796875" style="11" customWidth="1"/>
    <col min="10760" max="10760" width="40.26953125" style="11" customWidth="1"/>
    <col min="10761" max="10761" width="13.54296875" style="11" customWidth="1"/>
    <col min="10762" max="10763" width="13.7265625" style="11" customWidth="1"/>
    <col min="10764" max="10764" width="21.54296875" style="11" customWidth="1"/>
    <col min="10765" max="10765" width="0" style="11" hidden="1" customWidth="1"/>
    <col min="10766" max="10766" width="2" style="11" customWidth="1"/>
    <col min="10767" max="10767" width="9.1796875" style="11"/>
    <col min="10768" max="10768" width="44.26953125" style="11" customWidth="1"/>
    <col min="10769" max="11008" width="9.1796875" style="11"/>
    <col min="11009" max="11009" width="1.54296875" style="11" customWidth="1"/>
    <col min="11010" max="11010" width="0" style="11" hidden="1" customWidth="1"/>
    <col min="11011" max="11011" width="11.26953125" style="11" customWidth="1"/>
    <col min="11012" max="11012" width="67.26953125" style="11" customWidth="1"/>
    <col min="11013" max="11013" width="22" style="11" customWidth="1"/>
    <col min="11014" max="11014" width="0" style="11" hidden="1" customWidth="1"/>
    <col min="11015" max="11015" width="8.1796875" style="11" customWidth="1"/>
    <col min="11016" max="11016" width="40.26953125" style="11" customWidth="1"/>
    <col min="11017" max="11017" width="13.54296875" style="11" customWidth="1"/>
    <col min="11018" max="11019" width="13.7265625" style="11" customWidth="1"/>
    <col min="11020" max="11020" width="21.54296875" style="11" customWidth="1"/>
    <col min="11021" max="11021" width="0" style="11" hidden="1" customWidth="1"/>
    <col min="11022" max="11022" width="2" style="11" customWidth="1"/>
    <col min="11023" max="11023" width="9.1796875" style="11"/>
    <col min="11024" max="11024" width="44.26953125" style="11" customWidth="1"/>
    <col min="11025" max="11264" width="9.1796875" style="11"/>
    <col min="11265" max="11265" width="1.54296875" style="11" customWidth="1"/>
    <col min="11266" max="11266" width="0" style="11" hidden="1" customWidth="1"/>
    <col min="11267" max="11267" width="11.26953125" style="11" customWidth="1"/>
    <col min="11268" max="11268" width="67.26953125" style="11" customWidth="1"/>
    <col min="11269" max="11269" width="22" style="11" customWidth="1"/>
    <col min="11270" max="11270" width="0" style="11" hidden="1" customWidth="1"/>
    <col min="11271" max="11271" width="8.1796875" style="11" customWidth="1"/>
    <col min="11272" max="11272" width="40.26953125" style="11" customWidth="1"/>
    <col min="11273" max="11273" width="13.54296875" style="11" customWidth="1"/>
    <col min="11274" max="11275" width="13.7265625" style="11" customWidth="1"/>
    <col min="11276" max="11276" width="21.54296875" style="11" customWidth="1"/>
    <col min="11277" max="11277" width="0" style="11" hidden="1" customWidth="1"/>
    <col min="11278" max="11278" width="2" style="11" customWidth="1"/>
    <col min="11279" max="11279" width="9.1796875" style="11"/>
    <col min="11280" max="11280" width="44.26953125" style="11" customWidth="1"/>
    <col min="11281" max="11520" width="9.1796875" style="11"/>
    <col min="11521" max="11521" width="1.54296875" style="11" customWidth="1"/>
    <col min="11522" max="11522" width="0" style="11" hidden="1" customWidth="1"/>
    <col min="11523" max="11523" width="11.26953125" style="11" customWidth="1"/>
    <col min="11524" max="11524" width="67.26953125" style="11" customWidth="1"/>
    <col min="11525" max="11525" width="22" style="11" customWidth="1"/>
    <col min="11526" max="11526" width="0" style="11" hidden="1" customWidth="1"/>
    <col min="11527" max="11527" width="8.1796875" style="11" customWidth="1"/>
    <col min="11528" max="11528" width="40.26953125" style="11" customWidth="1"/>
    <col min="11529" max="11529" width="13.54296875" style="11" customWidth="1"/>
    <col min="11530" max="11531" width="13.7265625" style="11" customWidth="1"/>
    <col min="11532" max="11532" width="21.54296875" style="11" customWidth="1"/>
    <col min="11533" max="11533" width="0" style="11" hidden="1" customWidth="1"/>
    <col min="11534" max="11534" width="2" style="11" customWidth="1"/>
    <col min="11535" max="11535" width="9.1796875" style="11"/>
    <col min="11536" max="11536" width="44.26953125" style="11" customWidth="1"/>
    <col min="11537" max="11776" width="9.1796875" style="11"/>
    <col min="11777" max="11777" width="1.54296875" style="11" customWidth="1"/>
    <col min="11778" max="11778" width="0" style="11" hidden="1" customWidth="1"/>
    <col min="11779" max="11779" width="11.26953125" style="11" customWidth="1"/>
    <col min="11780" max="11780" width="67.26953125" style="11" customWidth="1"/>
    <col min="11781" max="11781" width="22" style="11" customWidth="1"/>
    <col min="11782" max="11782" width="0" style="11" hidden="1" customWidth="1"/>
    <col min="11783" max="11783" width="8.1796875" style="11" customWidth="1"/>
    <col min="11784" max="11784" width="40.26953125" style="11" customWidth="1"/>
    <col min="11785" max="11785" width="13.54296875" style="11" customWidth="1"/>
    <col min="11786" max="11787" width="13.7265625" style="11" customWidth="1"/>
    <col min="11788" max="11788" width="21.54296875" style="11" customWidth="1"/>
    <col min="11789" max="11789" width="0" style="11" hidden="1" customWidth="1"/>
    <col min="11790" max="11790" width="2" style="11" customWidth="1"/>
    <col min="11791" max="11791" width="9.1796875" style="11"/>
    <col min="11792" max="11792" width="44.26953125" style="11" customWidth="1"/>
    <col min="11793" max="12032" width="9.1796875" style="11"/>
    <col min="12033" max="12033" width="1.54296875" style="11" customWidth="1"/>
    <col min="12034" max="12034" width="0" style="11" hidden="1" customWidth="1"/>
    <col min="12035" max="12035" width="11.26953125" style="11" customWidth="1"/>
    <col min="12036" max="12036" width="67.26953125" style="11" customWidth="1"/>
    <col min="12037" max="12037" width="22" style="11" customWidth="1"/>
    <col min="12038" max="12038" width="0" style="11" hidden="1" customWidth="1"/>
    <col min="12039" max="12039" width="8.1796875" style="11" customWidth="1"/>
    <col min="12040" max="12040" width="40.26953125" style="11" customWidth="1"/>
    <col min="12041" max="12041" width="13.54296875" style="11" customWidth="1"/>
    <col min="12042" max="12043" width="13.7265625" style="11" customWidth="1"/>
    <col min="12044" max="12044" width="21.54296875" style="11" customWidth="1"/>
    <col min="12045" max="12045" width="0" style="11" hidden="1" customWidth="1"/>
    <col min="12046" max="12046" width="2" style="11" customWidth="1"/>
    <col min="12047" max="12047" width="9.1796875" style="11"/>
    <col min="12048" max="12048" width="44.26953125" style="11" customWidth="1"/>
    <col min="12049" max="12288" width="9.1796875" style="11"/>
    <col min="12289" max="12289" width="1.54296875" style="11" customWidth="1"/>
    <col min="12290" max="12290" width="0" style="11" hidden="1" customWidth="1"/>
    <col min="12291" max="12291" width="11.26953125" style="11" customWidth="1"/>
    <col min="12292" max="12292" width="67.26953125" style="11" customWidth="1"/>
    <col min="12293" max="12293" width="22" style="11" customWidth="1"/>
    <col min="12294" max="12294" width="0" style="11" hidden="1" customWidth="1"/>
    <col min="12295" max="12295" width="8.1796875" style="11" customWidth="1"/>
    <col min="12296" max="12296" width="40.26953125" style="11" customWidth="1"/>
    <col min="12297" max="12297" width="13.54296875" style="11" customWidth="1"/>
    <col min="12298" max="12299" width="13.7265625" style="11" customWidth="1"/>
    <col min="12300" max="12300" width="21.54296875" style="11" customWidth="1"/>
    <col min="12301" max="12301" width="0" style="11" hidden="1" customWidth="1"/>
    <col min="12302" max="12302" width="2" style="11" customWidth="1"/>
    <col min="12303" max="12303" width="9.1796875" style="11"/>
    <col min="12304" max="12304" width="44.26953125" style="11" customWidth="1"/>
    <col min="12305" max="12544" width="9.1796875" style="11"/>
    <col min="12545" max="12545" width="1.54296875" style="11" customWidth="1"/>
    <col min="12546" max="12546" width="0" style="11" hidden="1" customWidth="1"/>
    <col min="12547" max="12547" width="11.26953125" style="11" customWidth="1"/>
    <col min="12548" max="12548" width="67.26953125" style="11" customWidth="1"/>
    <col min="12549" max="12549" width="22" style="11" customWidth="1"/>
    <col min="12550" max="12550" width="0" style="11" hidden="1" customWidth="1"/>
    <col min="12551" max="12551" width="8.1796875" style="11" customWidth="1"/>
    <col min="12552" max="12552" width="40.26953125" style="11" customWidth="1"/>
    <col min="12553" max="12553" width="13.54296875" style="11" customWidth="1"/>
    <col min="12554" max="12555" width="13.7265625" style="11" customWidth="1"/>
    <col min="12556" max="12556" width="21.54296875" style="11" customWidth="1"/>
    <col min="12557" max="12557" width="0" style="11" hidden="1" customWidth="1"/>
    <col min="12558" max="12558" width="2" style="11" customWidth="1"/>
    <col min="12559" max="12559" width="9.1796875" style="11"/>
    <col min="12560" max="12560" width="44.26953125" style="11" customWidth="1"/>
    <col min="12561" max="12800" width="9.1796875" style="11"/>
    <col min="12801" max="12801" width="1.54296875" style="11" customWidth="1"/>
    <col min="12802" max="12802" width="0" style="11" hidden="1" customWidth="1"/>
    <col min="12803" max="12803" width="11.26953125" style="11" customWidth="1"/>
    <col min="12804" max="12804" width="67.26953125" style="11" customWidth="1"/>
    <col min="12805" max="12805" width="22" style="11" customWidth="1"/>
    <col min="12806" max="12806" width="0" style="11" hidden="1" customWidth="1"/>
    <col min="12807" max="12807" width="8.1796875" style="11" customWidth="1"/>
    <col min="12808" max="12808" width="40.26953125" style="11" customWidth="1"/>
    <col min="12809" max="12809" width="13.54296875" style="11" customWidth="1"/>
    <col min="12810" max="12811" width="13.7265625" style="11" customWidth="1"/>
    <col min="12812" max="12812" width="21.54296875" style="11" customWidth="1"/>
    <col min="12813" max="12813" width="0" style="11" hidden="1" customWidth="1"/>
    <col min="12814" max="12814" width="2" style="11" customWidth="1"/>
    <col min="12815" max="12815" width="9.1796875" style="11"/>
    <col min="12816" max="12816" width="44.26953125" style="11" customWidth="1"/>
    <col min="12817" max="13056" width="9.1796875" style="11"/>
    <col min="13057" max="13057" width="1.54296875" style="11" customWidth="1"/>
    <col min="13058" max="13058" width="0" style="11" hidden="1" customWidth="1"/>
    <col min="13059" max="13059" width="11.26953125" style="11" customWidth="1"/>
    <col min="13060" max="13060" width="67.26953125" style="11" customWidth="1"/>
    <col min="13061" max="13061" width="22" style="11" customWidth="1"/>
    <col min="13062" max="13062" width="0" style="11" hidden="1" customWidth="1"/>
    <col min="13063" max="13063" width="8.1796875" style="11" customWidth="1"/>
    <col min="13064" max="13064" width="40.26953125" style="11" customWidth="1"/>
    <col min="13065" max="13065" width="13.54296875" style="11" customWidth="1"/>
    <col min="13066" max="13067" width="13.7265625" style="11" customWidth="1"/>
    <col min="13068" max="13068" width="21.54296875" style="11" customWidth="1"/>
    <col min="13069" max="13069" width="0" style="11" hidden="1" customWidth="1"/>
    <col min="13070" max="13070" width="2" style="11" customWidth="1"/>
    <col min="13071" max="13071" width="9.1796875" style="11"/>
    <col min="13072" max="13072" width="44.26953125" style="11" customWidth="1"/>
    <col min="13073" max="13312" width="9.1796875" style="11"/>
    <col min="13313" max="13313" width="1.54296875" style="11" customWidth="1"/>
    <col min="13314" max="13314" width="0" style="11" hidden="1" customWidth="1"/>
    <col min="13315" max="13315" width="11.26953125" style="11" customWidth="1"/>
    <col min="13316" max="13316" width="67.26953125" style="11" customWidth="1"/>
    <col min="13317" max="13317" width="22" style="11" customWidth="1"/>
    <col min="13318" max="13318" width="0" style="11" hidden="1" customWidth="1"/>
    <col min="13319" max="13319" width="8.1796875" style="11" customWidth="1"/>
    <col min="13320" max="13320" width="40.26953125" style="11" customWidth="1"/>
    <col min="13321" max="13321" width="13.54296875" style="11" customWidth="1"/>
    <col min="13322" max="13323" width="13.7265625" style="11" customWidth="1"/>
    <col min="13324" max="13324" width="21.54296875" style="11" customWidth="1"/>
    <col min="13325" max="13325" width="0" style="11" hidden="1" customWidth="1"/>
    <col min="13326" max="13326" width="2" style="11" customWidth="1"/>
    <col min="13327" max="13327" width="9.1796875" style="11"/>
    <col min="13328" max="13328" width="44.26953125" style="11" customWidth="1"/>
    <col min="13329" max="13568" width="9.1796875" style="11"/>
    <col min="13569" max="13569" width="1.54296875" style="11" customWidth="1"/>
    <col min="13570" max="13570" width="0" style="11" hidden="1" customWidth="1"/>
    <col min="13571" max="13571" width="11.26953125" style="11" customWidth="1"/>
    <col min="13572" max="13572" width="67.26953125" style="11" customWidth="1"/>
    <col min="13573" max="13573" width="22" style="11" customWidth="1"/>
    <col min="13574" max="13574" width="0" style="11" hidden="1" customWidth="1"/>
    <col min="13575" max="13575" width="8.1796875" style="11" customWidth="1"/>
    <col min="13576" max="13576" width="40.26953125" style="11" customWidth="1"/>
    <col min="13577" max="13577" width="13.54296875" style="11" customWidth="1"/>
    <col min="13578" max="13579" width="13.7265625" style="11" customWidth="1"/>
    <col min="13580" max="13580" width="21.54296875" style="11" customWidth="1"/>
    <col min="13581" max="13581" width="0" style="11" hidden="1" customWidth="1"/>
    <col min="13582" max="13582" width="2" style="11" customWidth="1"/>
    <col min="13583" max="13583" width="9.1796875" style="11"/>
    <col min="13584" max="13584" width="44.26953125" style="11" customWidth="1"/>
    <col min="13585" max="13824" width="9.1796875" style="11"/>
    <col min="13825" max="13825" width="1.54296875" style="11" customWidth="1"/>
    <col min="13826" max="13826" width="0" style="11" hidden="1" customWidth="1"/>
    <col min="13827" max="13827" width="11.26953125" style="11" customWidth="1"/>
    <col min="13828" max="13828" width="67.26953125" style="11" customWidth="1"/>
    <col min="13829" max="13829" width="22" style="11" customWidth="1"/>
    <col min="13830" max="13830" width="0" style="11" hidden="1" customWidth="1"/>
    <col min="13831" max="13831" width="8.1796875" style="11" customWidth="1"/>
    <col min="13832" max="13832" width="40.26953125" style="11" customWidth="1"/>
    <col min="13833" max="13833" width="13.54296875" style="11" customWidth="1"/>
    <col min="13834" max="13835" width="13.7265625" style="11" customWidth="1"/>
    <col min="13836" max="13836" width="21.54296875" style="11" customWidth="1"/>
    <col min="13837" max="13837" width="0" style="11" hidden="1" customWidth="1"/>
    <col min="13838" max="13838" width="2" style="11" customWidth="1"/>
    <col min="13839" max="13839" width="9.1796875" style="11"/>
    <col min="13840" max="13840" width="44.26953125" style="11" customWidth="1"/>
    <col min="13841" max="14080" width="9.1796875" style="11"/>
    <col min="14081" max="14081" width="1.54296875" style="11" customWidth="1"/>
    <col min="14082" max="14082" width="0" style="11" hidden="1" customWidth="1"/>
    <col min="14083" max="14083" width="11.26953125" style="11" customWidth="1"/>
    <col min="14084" max="14084" width="67.26953125" style="11" customWidth="1"/>
    <col min="14085" max="14085" width="22" style="11" customWidth="1"/>
    <col min="14086" max="14086" width="0" style="11" hidden="1" customWidth="1"/>
    <col min="14087" max="14087" width="8.1796875" style="11" customWidth="1"/>
    <col min="14088" max="14088" width="40.26953125" style="11" customWidth="1"/>
    <col min="14089" max="14089" width="13.54296875" style="11" customWidth="1"/>
    <col min="14090" max="14091" width="13.7265625" style="11" customWidth="1"/>
    <col min="14092" max="14092" width="21.54296875" style="11" customWidth="1"/>
    <col min="14093" max="14093" width="0" style="11" hidden="1" customWidth="1"/>
    <col min="14094" max="14094" width="2" style="11" customWidth="1"/>
    <col min="14095" max="14095" width="9.1796875" style="11"/>
    <col min="14096" max="14096" width="44.26953125" style="11" customWidth="1"/>
    <col min="14097" max="14336" width="9.1796875" style="11"/>
    <col min="14337" max="14337" width="1.54296875" style="11" customWidth="1"/>
    <col min="14338" max="14338" width="0" style="11" hidden="1" customWidth="1"/>
    <col min="14339" max="14339" width="11.26953125" style="11" customWidth="1"/>
    <col min="14340" max="14340" width="67.26953125" style="11" customWidth="1"/>
    <col min="14341" max="14341" width="22" style="11" customWidth="1"/>
    <col min="14342" max="14342" width="0" style="11" hidden="1" customWidth="1"/>
    <col min="14343" max="14343" width="8.1796875" style="11" customWidth="1"/>
    <col min="14344" max="14344" width="40.26953125" style="11" customWidth="1"/>
    <col min="14345" max="14345" width="13.54296875" style="11" customWidth="1"/>
    <col min="14346" max="14347" width="13.7265625" style="11" customWidth="1"/>
    <col min="14348" max="14348" width="21.54296875" style="11" customWidth="1"/>
    <col min="14349" max="14349" width="0" style="11" hidden="1" customWidth="1"/>
    <col min="14350" max="14350" width="2" style="11" customWidth="1"/>
    <col min="14351" max="14351" width="9.1796875" style="11"/>
    <col min="14352" max="14352" width="44.26953125" style="11" customWidth="1"/>
    <col min="14353" max="14592" width="9.1796875" style="11"/>
    <col min="14593" max="14593" width="1.54296875" style="11" customWidth="1"/>
    <col min="14594" max="14594" width="0" style="11" hidden="1" customWidth="1"/>
    <col min="14595" max="14595" width="11.26953125" style="11" customWidth="1"/>
    <col min="14596" max="14596" width="67.26953125" style="11" customWidth="1"/>
    <col min="14597" max="14597" width="22" style="11" customWidth="1"/>
    <col min="14598" max="14598" width="0" style="11" hidden="1" customWidth="1"/>
    <col min="14599" max="14599" width="8.1796875" style="11" customWidth="1"/>
    <col min="14600" max="14600" width="40.26953125" style="11" customWidth="1"/>
    <col min="14601" max="14601" width="13.54296875" style="11" customWidth="1"/>
    <col min="14602" max="14603" width="13.7265625" style="11" customWidth="1"/>
    <col min="14604" max="14604" width="21.54296875" style="11" customWidth="1"/>
    <col min="14605" max="14605" width="0" style="11" hidden="1" customWidth="1"/>
    <col min="14606" max="14606" width="2" style="11" customWidth="1"/>
    <col min="14607" max="14607" width="9.1796875" style="11"/>
    <col min="14608" max="14608" width="44.26953125" style="11" customWidth="1"/>
    <col min="14609" max="14848" width="9.1796875" style="11"/>
    <col min="14849" max="14849" width="1.54296875" style="11" customWidth="1"/>
    <col min="14850" max="14850" width="0" style="11" hidden="1" customWidth="1"/>
    <col min="14851" max="14851" width="11.26953125" style="11" customWidth="1"/>
    <col min="14852" max="14852" width="67.26953125" style="11" customWidth="1"/>
    <col min="14853" max="14853" width="22" style="11" customWidth="1"/>
    <col min="14854" max="14854" width="0" style="11" hidden="1" customWidth="1"/>
    <col min="14855" max="14855" width="8.1796875" style="11" customWidth="1"/>
    <col min="14856" max="14856" width="40.26953125" style="11" customWidth="1"/>
    <col min="14857" max="14857" width="13.54296875" style="11" customWidth="1"/>
    <col min="14858" max="14859" width="13.7265625" style="11" customWidth="1"/>
    <col min="14860" max="14860" width="21.54296875" style="11" customWidth="1"/>
    <col min="14861" max="14861" width="0" style="11" hidden="1" customWidth="1"/>
    <col min="14862" max="14862" width="2" style="11" customWidth="1"/>
    <col min="14863" max="14863" width="9.1796875" style="11"/>
    <col min="14864" max="14864" width="44.26953125" style="11" customWidth="1"/>
    <col min="14865" max="15104" width="9.1796875" style="11"/>
    <col min="15105" max="15105" width="1.54296875" style="11" customWidth="1"/>
    <col min="15106" max="15106" width="0" style="11" hidden="1" customWidth="1"/>
    <col min="15107" max="15107" width="11.26953125" style="11" customWidth="1"/>
    <col min="15108" max="15108" width="67.26953125" style="11" customWidth="1"/>
    <col min="15109" max="15109" width="22" style="11" customWidth="1"/>
    <col min="15110" max="15110" width="0" style="11" hidden="1" customWidth="1"/>
    <col min="15111" max="15111" width="8.1796875" style="11" customWidth="1"/>
    <col min="15112" max="15112" width="40.26953125" style="11" customWidth="1"/>
    <col min="15113" max="15113" width="13.54296875" style="11" customWidth="1"/>
    <col min="15114" max="15115" width="13.7265625" style="11" customWidth="1"/>
    <col min="15116" max="15116" width="21.54296875" style="11" customWidth="1"/>
    <col min="15117" max="15117" width="0" style="11" hidden="1" customWidth="1"/>
    <col min="15118" max="15118" width="2" style="11" customWidth="1"/>
    <col min="15119" max="15119" width="9.1796875" style="11"/>
    <col min="15120" max="15120" width="44.26953125" style="11" customWidth="1"/>
    <col min="15121" max="15360" width="9.1796875" style="11"/>
    <col min="15361" max="15361" width="1.54296875" style="11" customWidth="1"/>
    <col min="15362" max="15362" width="0" style="11" hidden="1" customWidth="1"/>
    <col min="15363" max="15363" width="11.26953125" style="11" customWidth="1"/>
    <col min="15364" max="15364" width="67.26953125" style="11" customWidth="1"/>
    <col min="15365" max="15365" width="22" style="11" customWidth="1"/>
    <col min="15366" max="15366" width="0" style="11" hidden="1" customWidth="1"/>
    <col min="15367" max="15367" width="8.1796875" style="11" customWidth="1"/>
    <col min="15368" max="15368" width="40.26953125" style="11" customWidth="1"/>
    <col min="15369" max="15369" width="13.54296875" style="11" customWidth="1"/>
    <col min="15370" max="15371" width="13.7265625" style="11" customWidth="1"/>
    <col min="15372" max="15372" width="21.54296875" style="11" customWidth="1"/>
    <col min="15373" max="15373" width="0" style="11" hidden="1" customWidth="1"/>
    <col min="15374" max="15374" width="2" style="11" customWidth="1"/>
    <col min="15375" max="15375" width="9.1796875" style="11"/>
    <col min="15376" max="15376" width="44.26953125" style="11" customWidth="1"/>
    <col min="15377" max="15616" width="9.1796875" style="11"/>
    <col min="15617" max="15617" width="1.54296875" style="11" customWidth="1"/>
    <col min="15618" max="15618" width="0" style="11" hidden="1" customWidth="1"/>
    <col min="15619" max="15619" width="11.26953125" style="11" customWidth="1"/>
    <col min="15620" max="15620" width="67.26953125" style="11" customWidth="1"/>
    <col min="15621" max="15621" width="22" style="11" customWidth="1"/>
    <col min="15622" max="15622" width="0" style="11" hidden="1" customWidth="1"/>
    <col min="15623" max="15623" width="8.1796875" style="11" customWidth="1"/>
    <col min="15624" max="15624" width="40.26953125" style="11" customWidth="1"/>
    <col min="15625" max="15625" width="13.54296875" style="11" customWidth="1"/>
    <col min="15626" max="15627" width="13.7265625" style="11" customWidth="1"/>
    <col min="15628" max="15628" width="21.54296875" style="11" customWidth="1"/>
    <col min="15629" max="15629" width="0" style="11" hidden="1" customWidth="1"/>
    <col min="15630" max="15630" width="2" style="11" customWidth="1"/>
    <col min="15631" max="15631" width="9.1796875" style="11"/>
    <col min="15632" max="15632" width="44.26953125" style="11" customWidth="1"/>
    <col min="15633" max="15872" width="9.1796875" style="11"/>
    <col min="15873" max="15873" width="1.54296875" style="11" customWidth="1"/>
    <col min="15874" max="15874" width="0" style="11" hidden="1" customWidth="1"/>
    <col min="15875" max="15875" width="11.26953125" style="11" customWidth="1"/>
    <col min="15876" max="15876" width="67.26953125" style="11" customWidth="1"/>
    <col min="15877" max="15877" width="22" style="11" customWidth="1"/>
    <col min="15878" max="15878" width="0" style="11" hidden="1" customWidth="1"/>
    <col min="15879" max="15879" width="8.1796875" style="11" customWidth="1"/>
    <col min="15880" max="15880" width="40.26953125" style="11" customWidth="1"/>
    <col min="15881" max="15881" width="13.54296875" style="11" customWidth="1"/>
    <col min="15882" max="15883" width="13.7265625" style="11" customWidth="1"/>
    <col min="15884" max="15884" width="21.54296875" style="11" customWidth="1"/>
    <col min="15885" max="15885" width="0" style="11" hidden="1" customWidth="1"/>
    <col min="15886" max="15886" width="2" style="11" customWidth="1"/>
    <col min="15887" max="15887" width="9.1796875" style="11"/>
    <col min="15888" max="15888" width="44.26953125" style="11" customWidth="1"/>
    <col min="15889" max="16128" width="9.1796875" style="11"/>
    <col min="16129" max="16129" width="1.54296875" style="11" customWidth="1"/>
    <col min="16130" max="16130" width="0" style="11" hidden="1" customWidth="1"/>
    <col min="16131" max="16131" width="11.26953125" style="11" customWidth="1"/>
    <col min="16132" max="16132" width="67.26953125" style="11" customWidth="1"/>
    <col min="16133" max="16133" width="22" style="11" customWidth="1"/>
    <col min="16134" max="16134" width="0" style="11" hidden="1" customWidth="1"/>
    <col min="16135" max="16135" width="8.1796875" style="11" customWidth="1"/>
    <col min="16136" max="16136" width="40.26953125" style="11" customWidth="1"/>
    <col min="16137" max="16137" width="13.54296875" style="11" customWidth="1"/>
    <col min="16138" max="16139" width="13.7265625" style="11" customWidth="1"/>
    <col min="16140" max="16140" width="21.54296875" style="11" customWidth="1"/>
    <col min="16141" max="16141" width="0" style="11" hidden="1" customWidth="1"/>
    <col min="16142" max="16142" width="2" style="11" customWidth="1"/>
    <col min="16143" max="16143" width="9.1796875" style="11"/>
    <col min="16144" max="16144" width="44.26953125" style="11" customWidth="1"/>
    <col min="16145" max="16384" width="9.1796875" style="11"/>
  </cols>
  <sheetData>
    <row r="1" spans="1:13" ht="7.5" customHeight="1" thickBot="1" x14ac:dyDescent="0.4"/>
    <row r="2" spans="1:13" ht="27" customHeight="1" thickBot="1" x14ac:dyDescent="0.4">
      <c r="A2" s="16"/>
      <c r="B2" s="384" t="s">
        <v>1</v>
      </c>
      <c r="C2" s="385"/>
      <c r="D2" s="385"/>
      <c r="E2" s="385"/>
      <c r="F2" s="385"/>
      <c r="G2" s="385"/>
      <c r="H2" s="385"/>
      <c r="I2" s="385"/>
      <c r="J2" s="385"/>
      <c r="K2" s="385"/>
      <c r="L2" s="386"/>
    </row>
    <row r="3" spans="1:13" ht="20.149999999999999" customHeight="1" thickBot="1" x14ac:dyDescent="0.4">
      <c r="A3" s="16"/>
      <c r="B3" s="17" t="s">
        <v>2</v>
      </c>
      <c r="C3" s="18" t="s">
        <v>816</v>
      </c>
      <c r="D3" s="19"/>
      <c r="E3" s="19"/>
      <c r="F3" s="19"/>
      <c r="G3" s="20"/>
      <c r="H3" s="21"/>
      <c r="I3" s="19"/>
      <c r="J3" s="22"/>
      <c r="K3" s="22"/>
      <c r="L3" s="23"/>
    </row>
    <row r="4" spans="1:13" ht="20.149999999999999" customHeight="1" thickTop="1" thickBot="1" x14ac:dyDescent="0.4">
      <c r="A4" s="16"/>
      <c r="B4" s="24"/>
      <c r="C4" s="25"/>
      <c r="D4" s="26" t="s">
        <v>3</v>
      </c>
      <c r="E4" s="387"/>
      <c r="F4" s="388"/>
      <c r="G4" s="388"/>
      <c r="H4" s="388"/>
      <c r="I4" s="389"/>
      <c r="J4" s="27"/>
      <c r="K4" s="28" t="s">
        <v>4</v>
      </c>
      <c r="L4" s="29"/>
    </row>
    <row r="5" spans="1:13" ht="20.149999999999999" customHeight="1" thickTop="1" thickBot="1" x14ac:dyDescent="0.4">
      <c r="A5" s="16"/>
      <c r="B5" s="24"/>
      <c r="C5" s="25"/>
      <c r="D5" s="30"/>
      <c r="E5" s="30"/>
      <c r="F5" s="30"/>
      <c r="G5" s="31"/>
      <c r="H5" s="32"/>
      <c r="I5" s="30"/>
      <c r="J5" s="27"/>
      <c r="K5" s="27"/>
      <c r="L5" s="33"/>
      <c r="M5" s="34"/>
    </row>
    <row r="6" spans="1:13" ht="20.149999999999999" customHeight="1" thickTop="1" thickBot="1" x14ac:dyDescent="0.4">
      <c r="A6" s="16"/>
      <c r="B6" s="24"/>
      <c r="C6" s="25"/>
      <c r="D6" s="35"/>
      <c r="E6" s="30"/>
      <c r="F6" s="30"/>
      <c r="G6" s="28" t="s">
        <v>5</v>
      </c>
      <c r="H6" s="36"/>
      <c r="I6" s="35"/>
      <c r="J6" s="26"/>
      <c r="K6" s="27"/>
      <c r="L6" s="33"/>
      <c r="M6" s="37">
        <v>747</v>
      </c>
    </row>
    <row r="7" spans="1:13" ht="26.25" customHeight="1" thickTop="1" thickBot="1" x14ac:dyDescent="0.4">
      <c r="A7" s="16"/>
      <c r="B7" s="24"/>
      <c r="C7" s="25"/>
      <c r="D7" s="35"/>
      <c r="E7" s="26"/>
      <c r="F7" s="26"/>
      <c r="G7" s="183"/>
      <c r="H7" s="38"/>
      <c r="I7" s="39"/>
      <c r="J7" s="40"/>
      <c r="K7" s="41"/>
      <c r="L7" s="33"/>
      <c r="M7" s="34"/>
    </row>
    <row r="8" spans="1:13" ht="20.149999999999999" customHeight="1" thickTop="1" thickBot="1" x14ac:dyDescent="0.4">
      <c r="A8" s="16"/>
      <c r="B8" s="24"/>
      <c r="C8" s="25"/>
      <c r="D8" s="35"/>
      <c r="E8" s="42" t="s">
        <v>6</v>
      </c>
      <c r="F8" s="390"/>
      <c r="G8" s="391"/>
      <c r="H8" s="391"/>
      <c r="I8" s="391"/>
      <c r="J8" s="391"/>
      <c r="K8" s="391"/>
      <c r="L8" s="392"/>
      <c r="M8" s="34"/>
    </row>
    <row r="9" spans="1:13" ht="20.149999999999999" customHeight="1" thickTop="1" thickBot="1" x14ac:dyDescent="0.4">
      <c r="A9" s="16"/>
      <c r="B9" s="24"/>
      <c r="C9" s="25"/>
      <c r="D9" s="35"/>
      <c r="E9" s="42" t="s">
        <v>7</v>
      </c>
      <c r="F9" s="393"/>
      <c r="G9" s="394"/>
      <c r="H9" s="395"/>
      <c r="I9" s="35"/>
      <c r="J9" s="43" t="s">
        <v>8</v>
      </c>
      <c r="K9" s="390"/>
      <c r="L9" s="392"/>
      <c r="M9" s="44"/>
    </row>
    <row r="10" spans="1:13" ht="20.149999999999999" customHeight="1" thickTop="1" x14ac:dyDescent="0.35">
      <c r="A10" s="16"/>
      <c r="B10" s="24"/>
      <c r="C10" s="25"/>
      <c r="D10" s="35"/>
      <c r="E10" s="27"/>
      <c r="F10" s="27"/>
      <c r="G10" s="27"/>
      <c r="H10" s="27"/>
      <c r="I10" s="35"/>
      <c r="J10" s="35"/>
      <c r="K10" s="35"/>
      <c r="L10" s="184"/>
      <c r="M10" s="45">
        <v>89</v>
      </c>
    </row>
    <row r="11" spans="1:13" ht="20.149999999999999" customHeight="1" thickBot="1" x14ac:dyDescent="0.4">
      <c r="A11" s="16"/>
      <c r="B11" s="24"/>
      <c r="C11" s="25"/>
      <c r="D11" s="35"/>
      <c r="E11" s="30"/>
      <c r="F11" s="30"/>
      <c r="G11" s="31"/>
      <c r="H11" s="32"/>
      <c r="I11" s="185"/>
      <c r="J11" s="27"/>
      <c r="K11" s="27"/>
      <c r="L11" s="184"/>
      <c r="M11" s="45"/>
    </row>
    <row r="12" spans="1:13" ht="20.149999999999999" customHeight="1" thickTop="1" thickBot="1" x14ac:dyDescent="0.4">
      <c r="A12" s="16"/>
      <c r="B12" s="24"/>
      <c r="C12" s="25"/>
      <c r="D12" s="35"/>
      <c r="E12" s="30"/>
      <c r="F12" s="30"/>
      <c r="G12" s="31"/>
      <c r="H12" s="32"/>
      <c r="I12" s="30"/>
      <c r="J12" s="27"/>
      <c r="K12" s="46" t="s">
        <v>9</v>
      </c>
      <c r="L12" s="186" t="str">
        <f>IF(M18=1," A&lt;&gt;P ! ",IF(M305=1," HV&lt;&gt;HV v pasivech ! ","Vstupy OK ! "))</f>
        <v xml:space="preserve">Vstupy OK ! </v>
      </c>
      <c r="M12" s="45">
        <v>1</v>
      </c>
    </row>
    <row r="13" spans="1:13" ht="20.149999999999999" customHeight="1" thickTop="1" thickBot="1" x14ac:dyDescent="0.4">
      <c r="A13" s="16"/>
      <c r="B13" s="24"/>
      <c r="C13" s="25"/>
      <c r="D13" s="35"/>
      <c r="E13" s="30"/>
      <c r="F13" s="30"/>
      <c r="G13" s="382" t="s">
        <v>10</v>
      </c>
      <c r="H13" s="383"/>
      <c r="I13" s="383"/>
      <c r="J13" s="383"/>
      <c r="K13" s="383"/>
      <c r="L13" s="33"/>
    </row>
    <row r="14" spans="1:13" s="51" customFormat="1" ht="20.149999999999999" customHeight="1" thickTop="1" thickBot="1" x14ac:dyDescent="0.45">
      <c r="A14" s="47"/>
      <c r="B14" s="24"/>
      <c r="C14" s="25"/>
      <c r="D14" s="35"/>
      <c r="E14" s="48"/>
      <c r="F14" s="48"/>
      <c r="G14" s="396" t="s">
        <v>11</v>
      </c>
      <c r="H14" s="397"/>
      <c r="I14" s="400"/>
      <c r="J14" s="402"/>
      <c r="K14" s="402"/>
      <c r="L14" s="49" t="s">
        <v>12</v>
      </c>
      <c r="M14" s="50"/>
    </row>
    <row r="15" spans="1:13" s="51" customFormat="1" ht="18.75" customHeight="1" thickTop="1" thickBot="1" x14ac:dyDescent="0.4">
      <c r="A15" s="47"/>
      <c r="B15" s="24"/>
      <c r="C15" s="52"/>
      <c r="D15" s="53"/>
      <c r="E15" s="53"/>
      <c r="F15" s="53"/>
      <c r="G15" s="398"/>
      <c r="H15" s="399"/>
      <c r="I15" s="401"/>
      <c r="J15" s="403"/>
      <c r="K15" s="403"/>
      <c r="L15" s="54" t="s">
        <v>13</v>
      </c>
      <c r="M15" s="50"/>
    </row>
    <row r="16" spans="1:13" s="51" customFormat="1" ht="26.25" customHeight="1" x14ac:dyDescent="0.4">
      <c r="B16" s="404" t="s">
        <v>14</v>
      </c>
      <c r="C16" s="404" t="s">
        <v>325</v>
      </c>
      <c r="D16" s="55" t="s">
        <v>15</v>
      </c>
      <c r="E16" s="55"/>
      <c r="F16" s="404" t="s">
        <v>16</v>
      </c>
      <c r="G16" s="404" t="s">
        <v>17</v>
      </c>
      <c r="H16" s="180" t="s">
        <v>18</v>
      </c>
      <c r="I16" s="56" t="s">
        <v>19</v>
      </c>
      <c r="J16" s="56" t="s">
        <v>815</v>
      </c>
      <c r="K16" s="56" t="s">
        <v>20</v>
      </c>
      <c r="L16" s="57"/>
      <c r="M16" s="50"/>
    </row>
    <row r="17" spans="2:13" s="51" customFormat="1" ht="20.149999999999999" customHeight="1" thickBot="1" x14ac:dyDescent="0.4">
      <c r="B17" s="405"/>
      <c r="C17" s="405"/>
      <c r="D17" s="58" t="s">
        <v>21</v>
      </c>
      <c r="E17" s="59"/>
      <c r="F17" s="405"/>
      <c r="G17" s="405"/>
      <c r="H17" s="181"/>
      <c r="I17" s="162">
        <v>45291</v>
      </c>
      <c r="J17" s="162">
        <v>45657</v>
      </c>
      <c r="K17" s="162">
        <v>46022</v>
      </c>
      <c r="L17" s="57"/>
      <c r="M17" s="50"/>
    </row>
    <row r="18" spans="2:13" s="60" customFormat="1" ht="20.149999999999999" customHeight="1" thickBot="1" x14ac:dyDescent="0.4">
      <c r="B18" s="61"/>
      <c r="C18" s="62" t="s">
        <v>22</v>
      </c>
      <c r="D18" s="63" t="s">
        <v>23</v>
      </c>
      <c r="E18" s="63"/>
      <c r="F18" s="64"/>
      <c r="G18" s="65"/>
      <c r="H18" s="66"/>
      <c r="I18" s="187">
        <f>+I19-I124</f>
        <v>0</v>
      </c>
      <c r="J18" s="187">
        <f>+J19-J124</f>
        <v>0</v>
      </c>
      <c r="K18" s="187">
        <f>+K19-K124</f>
        <v>0</v>
      </c>
      <c r="L18" s="182"/>
      <c r="M18" s="67">
        <f>IF(I18&lt;&gt;0,1,IF(J18&lt;&gt;0,1,IF(K18&lt;&gt;0,1,0)))</f>
        <v>0</v>
      </c>
    </row>
    <row r="19" spans="2:13" s="51" customFormat="1" ht="15" customHeight="1" x14ac:dyDescent="0.35">
      <c r="B19" s="68"/>
      <c r="C19" s="188"/>
      <c r="D19" s="189" t="s">
        <v>24</v>
      </c>
      <c r="E19" s="190"/>
      <c r="F19" s="191" t="s">
        <v>25</v>
      </c>
      <c r="G19" s="191" t="s">
        <v>25</v>
      </c>
      <c r="H19" s="192" t="s">
        <v>26</v>
      </c>
      <c r="I19" s="193">
        <f>I20+I21+I72+I118</f>
        <v>0</v>
      </c>
      <c r="J19" s="193">
        <f>J20+J21+J72+J118</f>
        <v>0</v>
      </c>
      <c r="K19" s="193">
        <f>K20+K21+K72+K118</f>
        <v>0</v>
      </c>
      <c r="L19" s="161" t="s">
        <v>812</v>
      </c>
    </row>
    <row r="20" spans="2:13" s="51" customFormat="1" x14ac:dyDescent="0.35">
      <c r="B20" s="68" t="s">
        <v>27</v>
      </c>
      <c r="C20" s="194" t="s">
        <v>28</v>
      </c>
      <c r="D20" s="195" t="s">
        <v>29</v>
      </c>
      <c r="E20" s="196"/>
      <c r="F20" s="197" t="s">
        <v>30</v>
      </c>
      <c r="G20" s="197" t="s">
        <v>30</v>
      </c>
      <c r="H20" s="198"/>
      <c r="I20" s="69"/>
      <c r="J20" s="69"/>
      <c r="K20" s="69"/>
      <c r="L20" s="57"/>
    </row>
    <row r="21" spans="2:13" s="51" customFormat="1" x14ac:dyDescent="0.35">
      <c r="B21" s="68" t="s">
        <v>31</v>
      </c>
      <c r="C21" s="199" t="s">
        <v>32</v>
      </c>
      <c r="D21" s="200" t="s">
        <v>33</v>
      </c>
      <c r="E21" s="201"/>
      <c r="F21" s="191" t="s">
        <v>34</v>
      </c>
      <c r="G21" s="191" t="s">
        <v>34</v>
      </c>
      <c r="H21" s="192" t="s">
        <v>35</v>
      </c>
      <c r="I21" s="70">
        <f>I22+I35+I55</f>
        <v>0</v>
      </c>
      <c r="J21" s="70">
        <f>J22+J35+J55</f>
        <v>0</v>
      </c>
      <c r="K21" s="70">
        <f>K22+K35+K55</f>
        <v>0</v>
      </c>
      <c r="L21" s="57"/>
    </row>
    <row r="22" spans="2:13" s="51" customFormat="1" x14ac:dyDescent="0.35">
      <c r="B22" s="68" t="s">
        <v>36</v>
      </c>
      <c r="C22" s="202" t="s">
        <v>37</v>
      </c>
      <c r="D22" s="200" t="s">
        <v>38</v>
      </c>
      <c r="E22" s="201"/>
      <c r="F22" s="191" t="s">
        <v>39</v>
      </c>
      <c r="G22" s="191" t="s">
        <v>39</v>
      </c>
      <c r="H22" s="192" t="s">
        <v>40</v>
      </c>
      <c r="I22" s="70">
        <f>I24+I26+I29+I31+I32</f>
        <v>0</v>
      </c>
      <c r="J22" s="70">
        <f>J24+J26+J29+J31+J32</f>
        <v>0</v>
      </c>
      <c r="K22" s="70">
        <f>K24+K26+K29+K31+K32</f>
        <v>0</v>
      </c>
      <c r="L22" s="57"/>
    </row>
    <row r="23" spans="2:13" s="51" customFormat="1" hidden="1" x14ac:dyDescent="0.35">
      <c r="B23" s="68" t="s">
        <v>41</v>
      </c>
      <c r="C23" s="203"/>
      <c r="D23" s="204" t="s">
        <v>42</v>
      </c>
      <c r="E23" s="196"/>
      <c r="F23" s="197" t="s">
        <v>43</v>
      </c>
      <c r="G23" s="197"/>
      <c r="H23" s="198"/>
      <c r="I23" s="71" t="s">
        <v>44</v>
      </c>
      <c r="J23" s="71" t="s">
        <v>44</v>
      </c>
      <c r="K23" s="71" t="s">
        <v>44</v>
      </c>
      <c r="L23" s="57"/>
    </row>
    <row r="24" spans="2:13" s="51" customFormat="1" x14ac:dyDescent="0.35">
      <c r="B24" s="68" t="s">
        <v>45</v>
      </c>
      <c r="C24" s="203" t="s">
        <v>46</v>
      </c>
      <c r="D24" s="204" t="s">
        <v>47</v>
      </c>
      <c r="E24" s="196"/>
      <c r="F24" s="197" t="s">
        <v>48</v>
      </c>
      <c r="G24" s="197" t="s">
        <v>43</v>
      </c>
      <c r="H24" s="198"/>
      <c r="I24" s="69"/>
      <c r="J24" s="69"/>
      <c r="K24" s="69"/>
      <c r="L24" s="57"/>
    </row>
    <row r="25" spans="2:13" s="51" customFormat="1" ht="15" hidden="1" customHeight="1" x14ac:dyDescent="0.35">
      <c r="B25" s="68"/>
      <c r="C25" s="203"/>
      <c r="D25" s="204" t="s">
        <v>49</v>
      </c>
      <c r="E25" s="196"/>
      <c r="F25" s="197" t="s">
        <v>50</v>
      </c>
      <c r="G25" s="197"/>
      <c r="H25" s="198"/>
      <c r="I25" s="71" t="s">
        <v>44</v>
      </c>
      <c r="J25" s="71" t="s">
        <v>44</v>
      </c>
      <c r="K25" s="71" t="s">
        <v>44</v>
      </c>
      <c r="L25" s="57"/>
    </row>
    <row r="26" spans="2:13" s="51" customFormat="1" x14ac:dyDescent="0.35">
      <c r="B26" s="68" t="s">
        <v>51</v>
      </c>
      <c r="C26" s="202" t="s">
        <v>52</v>
      </c>
      <c r="D26" s="200" t="s">
        <v>53</v>
      </c>
      <c r="E26" s="201"/>
      <c r="F26" s="197" t="s">
        <v>54</v>
      </c>
      <c r="G26" s="191" t="s">
        <v>48</v>
      </c>
      <c r="H26" s="192" t="s">
        <v>55</v>
      </c>
      <c r="I26" s="70">
        <f>I27+I28</f>
        <v>0</v>
      </c>
      <c r="J26" s="70">
        <f>J27+J28</f>
        <v>0</v>
      </c>
      <c r="K26" s="70">
        <f>K27+K28</f>
        <v>0</v>
      </c>
      <c r="L26" s="57"/>
    </row>
    <row r="27" spans="2:13" s="51" customFormat="1" x14ac:dyDescent="0.35">
      <c r="B27" s="68" t="s">
        <v>56</v>
      </c>
      <c r="C27" s="205" t="s">
        <v>57</v>
      </c>
      <c r="D27" s="206" t="s">
        <v>49</v>
      </c>
      <c r="E27" s="196"/>
      <c r="F27" s="197" t="s">
        <v>50</v>
      </c>
      <c r="G27" s="197" t="s">
        <v>50</v>
      </c>
      <c r="H27" s="198"/>
      <c r="I27" s="69"/>
      <c r="J27" s="69"/>
      <c r="K27" s="69"/>
      <c r="L27" s="57"/>
    </row>
    <row r="28" spans="2:13" s="51" customFormat="1" x14ac:dyDescent="0.35">
      <c r="B28" s="68"/>
      <c r="C28" s="205" t="s">
        <v>58</v>
      </c>
      <c r="D28" s="206" t="s">
        <v>59</v>
      </c>
      <c r="E28" s="196"/>
      <c r="F28" s="197"/>
      <c r="G28" s="197" t="s">
        <v>54</v>
      </c>
      <c r="H28" s="198"/>
      <c r="I28" s="69"/>
      <c r="J28" s="69"/>
      <c r="K28" s="69"/>
      <c r="L28" s="57"/>
    </row>
    <row r="29" spans="2:13" s="51" customFormat="1" x14ac:dyDescent="0.35">
      <c r="B29" s="68" t="s">
        <v>60</v>
      </c>
      <c r="C29" s="205" t="s">
        <v>61</v>
      </c>
      <c r="D29" s="207" t="s">
        <v>62</v>
      </c>
      <c r="E29" s="196"/>
      <c r="F29" s="197" t="s">
        <v>63</v>
      </c>
      <c r="G29" s="197" t="s">
        <v>63</v>
      </c>
      <c r="H29" s="198"/>
      <c r="I29" s="69"/>
      <c r="J29" s="69"/>
      <c r="K29" s="69"/>
      <c r="L29" s="57"/>
    </row>
    <row r="30" spans="2:13" s="51" customFormat="1" hidden="1" x14ac:dyDescent="0.35">
      <c r="B30" s="68" t="s">
        <v>64</v>
      </c>
      <c r="C30" s="208"/>
      <c r="D30" s="204" t="s">
        <v>65</v>
      </c>
      <c r="E30" s="196"/>
      <c r="F30" s="197" t="s">
        <v>66</v>
      </c>
      <c r="G30" s="197"/>
      <c r="H30" s="198"/>
      <c r="I30" s="71" t="s">
        <v>44</v>
      </c>
      <c r="J30" s="71" t="s">
        <v>44</v>
      </c>
      <c r="K30" s="71" t="s">
        <v>44</v>
      </c>
      <c r="L30" s="57"/>
    </row>
    <row r="31" spans="2:13" s="51" customFormat="1" x14ac:dyDescent="0.35">
      <c r="B31" s="68"/>
      <c r="C31" s="205" t="s">
        <v>67</v>
      </c>
      <c r="D31" s="206" t="s">
        <v>68</v>
      </c>
      <c r="E31" s="196"/>
      <c r="F31" s="197"/>
      <c r="G31" s="197" t="s">
        <v>66</v>
      </c>
      <c r="H31" s="198"/>
      <c r="I31" s="69"/>
      <c r="J31" s="69"/>
      <c r="K31" s="69"/>
      <c r="L31" s="57"/>
    </row>
    <row r="32" spans="2:13" s="51" customFormat="1" x14ac:dyDescent="0.35">
      <c r="B32" s="68"/>
      <c r="C32" s="209" t="s">
        <v>69</v>
      </c>
      <c r="D32" s="210" t="s">
        <v>70</v>
      </c>
      <c r="E32" s="201"/>
      <c r="F32" s="211"/>
      <c r="G32" s="191" t="s">
        <v>71</v>
      </c>
      <c r="H32" s="192" t="s">
        <v>72</v>
      </c>
      <c r="I32" s="70">
        <f>I33+I34</f>
        <v>0</v>
      </c>
      <c r="J32" s="70">
        <f>J33+J34</f>
        <v>0</v>
      </c>
      <c r="K32" s="70">
        <f>K33+K34</f>
        <v>0</v>
      </c>
      <c r="L32" s="57"/>
    </row>
    <row r="33" spans="2:12" s="51" customFormat="1" x14ac:dyDescent="0.35">
      <c r="B33" s="68" t="s">
        <v>73</v>
      </c>
      <c r="C33" s="205" t="s">
        <v>74</v>
      </c>
      <c r="D33" s="204" t="s">
        <v>75</v>
      </c>
      <c r="E33" s="196"/>
      <c r="F33" s="197" t="s">
        <v>71</v>
      </c>
      <c r="G33" s="197" t="s">
        <v>76</v>
      </c>
      <c r="H33" s="198"/>
      <c r="I33" s="69"/>
      <c r="J33" s="69"/>
      <c r="K33" s="69"/>
      <c r="L33" s="57"/>
    </row>
    <row r="34" spans="2:12" s="51" customFormat="1" x14ac:dyDescent="0.35">
      <c r="B34" s="68" t="s">
        <v>77</v>
      </c>
      <c r="C34" s="205" t="s">
        <v>78</v>
      </c>
      <c r="D34" s="204" t="s">
        <v>79</v>
      </c>
      <c r="E34" s="196"/>
      <c r="F34" s="197" t="s">
        <v>80</v>
      </c>
      <c r="G34" s="197" t="s">
        <v>80</v>
      </c>
      <c r="H34" s="198"/>
      <c r="I34" s="69"/>
      <c r="J34" s="69"/>
      <c r="K34" s="69"/>
      <c r="L34" s="57"/>
    </row>
    <row r="35" spans="2:12" s="51" customFormat="1" ht="15" customHeight="1" x14ac:dyDescent="0.35">
      <c r="B35" s="68" t="s">
        <v>81</v>
      </c>
      <c r="C35" s="209" t="s">
        <v>81</v>
      </c>
      <c r="D35" s="200" t="s">
        <v>82</v>
      </c>
      <c r="E35" s="201"/>
      <c r="F35" s="191" t="s">
        <v>76</v>
      </c>
      <c r="G35" s="191" t="s">
        <v>83</v>
      </c>
      <c r="H35" s="192" t="s">
        <v>84</v>
      </c>
      <c r="I35" s="70">
        <f>I36+I39+I40+I41+I45</f>
        <v>0</v>
      </c>
      <c r="J35" s="70">
        <f>J36+J39+J40+J41+J45</f>
        <v>0</v>
      </c>
      <c r="K35" s="70">
        <f>K36+K39+K40+K41+K45</f>
        <v>0</v>
      </c>
      <c r="L35" s="57"/>
    </row>
    <row r="36" spans="2:12" s="51" customFormat="1" ht="15" customHeight="1" x14ac:dyDescent="0.35">
      <c r="B36" s="68"/>
      <c r="C36" s="209" t="s">
        <v>85</v>
      </c>
      <c r="D36" s="212" t="s">
        <v>86</v>
      </c>
      <c r="E36" s="201"/>
      <c r="F36" s="191"/>
      <c r="G36" s="191" t="s">
        <v>87</v>
      </c>
      <c r="H36" s="192" t="s">
        <v>88</v>
      </c>
      <c r="I36" s="70">
        <f>I37+I38</f>
        <v>0</v>
      </c>
      <c r="J36" s="70">
        <f>J37+J38</f>
        <v>0</v>
      </c>
      <c r="K36" s="70">
        <f>K37+K38</f>
        <v>0</v>
      </c>
      <c r="L36" s="57"/>
    </row>
    <row r="37" spans="2:12" s="51" customFormat="1" x14ac:dyDescent="0.35">
      <c r="B37" s="68" t="s">
        <v>85</v>
      </c>
      <c r="C37" s="205" t="s">
        <v>89</v>
      </c>
      <c r="D37" s="204" t="s">
        <v>90</v>
      </c>
      <c r="E37" s="196"/>
      <c r="F37" s="197" t="s">
        <v>83</v>
      </c>
      <c r="G37" s="197" t="s">
        <v>91</v>
      </c>
      <c r="H37" s="198"/>
      <c r="I37" s="69"/>
      <c r="J37" s="69"/>
      <c r="K37" s="69"/>
      <c r="L37" s="57"/>
    </row>
    <row r="38" spans="2:12" s="51" customFormat="1" x14ac:dyDescent="0.35">
      <c r="B38" s="68" t="s">
        <v>92</v>
      </c>
      <c r="C38" s="205" t="s">
        <v>93</v>
      </c>
      <c r="D38" s="204" t="s">
        <v>94</v>
      </c>
      <c r="E38" s="196"/>
      <c r="F38" s="197" t="s">
        <v>87</v>
      </c>
      <c r="G38" s="197" t="s">
        <v>95</v>
      </c>
      <c r="H38" s="198"/>
      <c r="I38" s="69"/>
      <c r="J38" s="69"/>
      <c r="K38" s="69"/>
      <c r="L38" s="57"/>
    </row>
    <row r="39" spans="2:12" s="51" customFormat="1" x14ac:dyDescent="0.35">
      <c r="B39" s="68"/>
      <c r="C39" s="213" t="s">
        <v>92</v>
      </c>
      <c r="D39" s="214" t="s">
        <v>96</v>
      </c>
      <c r="E39" s="196"/>
      <c r="F39" s="197" t="s">
        <v>97</v>
      </c>
      <c r="G39" s="197" t="s">
        <v>98</v>
      </c>
      <c r="H39" s="198"/>
      <c r="I39" s="69"/>
      <c r="J39" s="69"/>
      <c r="K39" s="69"/>
      <c r="L39" s="57"/>
    </row>
    <row r="40" spans="2:12" s="51" customFormat="1" x14ac:dyDescent="0.35">
      <c r="B40" s="68" t="s">
        <v>99</v>
      </c>
      <c r="C40" s="213" t="s">
        <v>100</v>
      </c>
      <c r="D40" s="214" t="s">
        <v>101</v>
      </c>
      <c r="E40" s="196"/>
      <c r="F40" s="197"/>
      <c r="G40" s="197" t="s">
        <v>102</v>
      </c>
      <c r="H40" s="198"/>
      <c r="I40" s="69"/>
      <c r="J40" s="69"/>
      <c r="K40" s="69"/>
      <c r="L40" s="57"/>
    </row>
    <row r="41" spans="2:12" s="51" customFormat="1" x14ac:dyDescent="0.35">
      <c r="B41" s="68"/>
      <c r="C41" s="209" t="s">
        <v>103</v>
      </c>
      <c r="D41" s="212" t="s">
        <v>104</v>
      </c>
      <c r="E41" s="201"/>
      <c r="F41" s="191"/>
      <c r="G41" s="191" t="s">
        <v>105</v>
      </c>
      <c r="H41" s="192" t="s">
        <v>106</v>
      </c>
      <c r="I41" s="70">
        <f>I42+I43+I44</f>
        <v>0</v>
      </c>
      <c r="J41" s="70">
        <f>J42+J43+J44</f>
        <v>0</v>
      </c>
      <c r="K41" s="70">
        <f>K42+K43+K44</f>
        <v>0</v>
      </c>
      <c r="L41" s="57"/>
    </row>
    <row r="42" spans="2:12" s="51" customFormat="1" x14ac:dyDescent="0.35">
      <c r="B42" s="68" t="s">
        <v>103</v>
      </c>
      <c r="C42" s="213" t="s">
        <v>107</v>
      </c>
      <c r="D42" s="214" t="s">
        <v>108</v>
      </c>
      <c r="E42" s="196"/>
      <c r="F42" s="197" t="s">
        <v>95</v>
      </c>
      <c r="G42" s="197" t="s">
        <v>109</v>
      </c>
      <c r="H42" s="198"/>
      <c r="I42" s="69"/>
      <c r="J42" s="69"/>
      <c r="K42" s="69"/>
      <c r="L42" s="57"/>
    </row>
    <row r="43" spans="2:12" s="51" customFormat="1" x14ac:dyDescent="0.35">
      <c r="B43" s="68"/>
      <c r="C43" s="213" t="s">
        <v>110</v>
      </c>
      <c r="D43" s="214" t="s">
        <v>111</v>
      </c>
      <c r="E43" s="196"/>
      <c r="F43" s="197"/>
      <c r="G43" s="197" t="s">
        <v>97</v>
      </c>
      <c r="H43" s="198"/>
      <c r="I43" s="69"/>
      <c r="J43" s="69"/>
      <c r="K43" s="69"/>
      <c r="L43" s="57"/>
    </row>
    <row r="44" spans="2:12" s="51" customFormat="1" x14ac:dyDescent="0.35">
      <c r="B44" s="68" t="s">
        <v>112</v>
      </c>
      <c r="C44" s="213" t="s">
        <v>113</v>
      </c>
      <c r="D44" s="214" t="s">
        <v>114</v>
      </c>
      <c r="E44" s="196"/>
      <c r="F44" s="197" t="s">
        <v>102</v>
      </c>
      <c r="G44" s="197" t="s">
        <v>115</v>
      </c>
      <c r="H44" s="198"/>
      <c r="I44" s="69"/>
      <c r="J44" s="69"/>
      <c r="K44" s="69"/>
      <c r="L44" s="57"/>
    </row>
    <row r="45" spans="2:12" s="51" customFormat="1" x14ac:dyDescent="0.35">
      <c r="B45" s="68"/>
      <c r="C45" s="209" t="s">
        <v>116</v>
      </c>
      <c r="D45" s="212" t="s">
        <v>117</v>
      </c>
      <c r="E45" s="201"/>
      <c r="F45" s="191"/>
      <c r="G45" s="191" t="s">
        <v>118</v>
      </c>
      <c r="H45" s="192" t="s">
        <v>119</v>
      </c>
      <c r="I45" s="70">
        <f>I46+I47</f>
        <v>0</v>
      </c>
      <c r="J45" s="70">
        <f>J46+J47</f>
        <v>0</v>
      </c>
      <c r="K45" s="70">
        <f>K46+K47</f>
        <v>0</v>
      </c>
      <c r="L45" s="57"/>
    </row>
    <row r="46" spans="2:12" s="51" customFormat="1" x14ac:dyDescent="0.35">
      <c r="B46" s="68" t="s">
        <v>120</v>
      </c>
      <c r="C46" s="205" t="s">
        <v>121</v>
      </c>
      <c r="D46" s="206" t="s">
        <v>122</v>
      </c>
      <c r="E46" s="196"/>
      <c r="F46" s="197" t="s">
        <v>109</v>
      </c>
      <c r="G46" s="197" t="s">
        <v>123</v>
      </c>
      <c r="H46" s="198"/>
      <c r="I46" s="69"/>
      <c r="J46" s="69"/>
      <c r="K46" s="69"/>
      <c r="L46" s="57"/>
    </row>
    <row r="47" spans="2:12" s="51" customFormat="1" x14ac:dyDescent="0.35">
      <c r="B47" s="68" t="s">
        <v>124</v>
      </c>
      <c r="C47" s="205" t="s">
        <v>125</v>
      </c>
      <c r="D47" s="206" t="s">
        <v>126</v>
      </c>
      <c r="E47" s="196"/>
      <c r="F47" s="197" t="s">
        <v>105</v>
      </c>
      <c r="G47" s="197" t="s">
        <v>127</v>
      </c>
      <c r="H47" s="198"/>
      <c r="I47" s="69"/>
      <c r="J47" s="69"/>
      <c r="K47" s="69"/>
      <c r="L47" s="57"/>
    </row>
    <row r="48" spans="2:12" s="51" customFormat="1" hidden="1" x14ac:dyDescent="0.35">
      <c r="B48" s="68" t="s">
        <v>100</v>
      </c>
      <c r="C48" s="208"/>
      <c r="D48" s="204" t="s">
        <v>128</v>
      </c>
      <c r="E48" s="196"/>
      <c r="F48" s="197" t="s">
        <v>91</v>
      </c>
      <c r="G48" s="197"/>
      <c r="H48" s="198"/>
      <c r="I48" s="71" t="s">
        <v>44</v>
      </c>
      <c r="J48" s="71" t="s">
        <v>44</v>
      </c>
      <c r="K48" s="71" t="s">
        <v>44</v>
      </c>
      <c r="L48" s="57"/>
    </row>
    <row r="49" spans="2:12" s="51" customFormat="1" ht="15" hidden="1" customHeight="1" x14ac:dyDescent="0.35">
      <c r="B49" s="68"/>
      <c r="C49" s="208"/>
      <c r="D49" s="204" t="s">
        <v>108</v>
      </c>
      <c r="E49" s="196"/>
      <c r="F49" s="197" t="s">
        <v>95</v>
      </c>
      <c r="G49" s="197"/>
      <c r="H49" s="198"/>
      <c r="I49" s="71" t="s">
        <v>44</v>
      </c>
      <c r="J49" s="71" t="s">
        <v>44</v>
      </c>
      <c r="K49" s="71" t="s">
        <v>44</v>
      </c>
      <c r="L49" s="57"/>
    </row>
    <row r="50" spans="2:12" s="51" customFormat="1" hidden="1" x14ac:dyDescent="0.35">
      <c r="B50" s="68" t="s">
        <v>116</v>
      </c>
      <c r="C50" s="208"/>
      <c r="D50" s="204" t="s">
        <v>129</v>
      </c>
      <c r="E50" s="196"/>
      <c r="F50" s="197" t="s">
        <v>98</v>
      </c>
      <c r="G50" s="197"/>
      <c r="H50" s="198"/>
      <c r="I50" s="71" t="s">
        <v>44</v>
      </c>
      <c r="J50" s="71" t="s">
        <v>44</v>
      </c>
      <c r="K50" s="71" t="s">
        <v>44</v>
      </c>
      <c r="L50" s="57"/>
    </row>
    <row r="51" spans="2:12" s="51" customFormat="1" ht="15" hidden="1" customHeight="1" x14ac:dyDescent="0.35">
      <c r="B51" s="68"/>
      <c r="C51" s="208"/>
      <c r="D51" s="204" t="s">
        <v>114</v>
      </c>
      <c r="E51" s="196"/>
      <c r="F51" s="197" t="s">
        <v>102</v>
      </c>
      <c r="G51" s="197"/>
      <c r="H51" s="198"/>
      <c r="I51" s="71" t="s">
        <v>44</v>
      </c>
      <c r="J51" s="71" t="s">
        <v>44</v>
      </c>
      <c r="K51" s="71" t="s">
        <v>44</v>
      </c>
      <c r="L51" s="57"/>
    </row>
    <row r="52" spans="2:12" s="51" customFormat="1" ht="15" hidden="1" customHeight="1" x14ac:dyDescent="0.35">
      <c r="B52" s="68"/>
      <c r="C52" s="208"/>
      <c r="D52" s="204" t="s">
        <v>126</v>
      </c>
      <c r="E52" s="196"/>
      <c r="F52" s="197" t="s">
        <v>105</v>
      </c>
      <c r="G52" s="197"/>
      <c r="H52" s="198"/>
      <c r="I52" s="71" t="s">
        <v>44</v>
      </c>
      <c r="J52" s="71" t="s">
        <v>44</v>
      </c>
      <c r="K52" s="71" t="s">
        <v>44</v>
      </c>
      <c r="L52" s="57"/>
    </row>
    <row r="53" spans="2:12" s="51" customFormat="1" ht="15" hidden="1" customHeight="1" x14ac:dyDescent="0.35">
      <c r="B53" s="68"/>
      <c r="C53" s="208"/>
      <c r="D53" s="204" t="s">
        <v>130</v>
      </c>
      <c r="E53" s="196"/>
      <c r="F53" s="197" t="s">
        <v>109</v>
      </c>
      <c r="G53" s="197"/>
      <c r="H53" s="198"/>
      <c r="I53" s="71" t="s">
        <v>44</v>
      </c>
      <c r="J53" s="71" t="s">
        <v>44</v>
      </c>
      <c r="K53" s="71" t="s">
        <v>44</v>
      </c>
      <c r="L53" s="57"/>
    </row>
    <row r="54" spans="2:12" s="51" customFormat="1" ht="15" hidden="1" customHeight="1" x14ac:dyDescent="0.35">
      <c r="B54" s="68"/>
      <c r="C54" s="208"/>
      <c r="D54" s="204" t="s">
        <v>131</v>
      </c>
      <c r="E54" s="196"/>
      <c r="F54" s="197" t="s">
        <v>97</v>
      </c>
      <c r="G54" s="197"/>
      <c r="H54" s="198"/>
      <c r="I54" s="71" t="s">
        <v>44</v>
      </c>
      <c r="J54" s="71" t="s">
        <v>44</v>
      </c>
      <c r="K54" s="71" t="s">
        <v>44</v>
      </c>
      <c r="L54" s="57"/>
    </row>
    <row r="55" spans="2:12" s="51" customFormat="1" x14ac:dyDescent="0.35">
      <c r="B55" s="68" t="s">
        <v>132</v>
      </c>
      <c r="C55" s="209" t="s">
        <v>132</v>
      </c>
      <c r="D55" s="200" t="s">
        <v>133</v>
      </c>
      <c r="E55" s="201"/>
      <c r="F55" s="191" t="s">
        <v>115</v>
      </c>
      <c r="G55" s="191" t="s">
        <v>134</v>
      </c>
      <c r="H55" s="192" t="s">
        <v>135</v>
      </c>
      <c r="I55" s="215">
        <f>SUM(I56:I62)</f>
        <v>0</v>
      </c>
      <c r="J55" s="215">
        <f>SUM(J56:J62)</f>
        <v>0</v>
      </c>
      <c r="K55" s="215">
        <f>SUM(K56:K62)</f>
        <v>0</v>
      </c>
      <c r="L55" s="57"/>
    </row>
    <row r="56" spans="2:12" s="51" customFormat="1" x14ac:dyDescent="0.35">
      <c r="B56" s="68"/>
      <c r="C56" s="213" t="s">
        <v>136</v>
      </c>
      <c r="D56" s="206" t="s">
        <v>137</v>
      </c>
      <c r="E56" s="216"/>
      <c r="F56" s="197"/>
      <c r="G56" s="197" t="s">
        <v>138</v>
      </c>
      <c r="H56" s="198"/>
      <c r="I56" s="69"/>
      <c r="J56" s="69"/>
      <c r="K56" s="69"/>
      <c r="L56" s="57"/>
    </row>
    <row r="57" spans="2:12" s="51" customFormat="1" x14ac:dyDescent="0.35">
      <c r="B57" s="68"/>
      <c r="C57" s="213" t="s">
        <v>139</v>
      </c>
      <c r="D57" s="206" t="s">
        <v>140</v>
      </c>
      <c r="E57" s="216"/>
      <c r="F57" s="197"/>
      <c r="G57" s="197" t="s">
        <v>141</v>
      </c>
      <c r="H57" s="198"/>
      <c r="I57" s="69"/>
      <c r="J57" s="69"/>
      <c r="K57" s="69"/>
      <c r="L57" s="57"/>
    </row>
    <row r="58" spans="2:12" s="51" customFormat="1" x14ac:dyDescent="0.35">
      <c r="B58" s="68"/>
      <c r="C58" s="213" t="s">
        <v>142</v>
      </c>
      <c r="D58" s="206" t="s">
        <v>143</v>
      </c>
      <c r="E58" s="216"/>
      <c r="F58" s="197"/>
      <c r="G58" s="197" t="s">
        <v>144</v>
      </c>
      <c r="H58" s="198"/>
      <c r="I58" s="69"/>
      <c r="J58" s="69"/>
      <c r="K58" s="69"/>
      <c r="L58" s="57"/>
    </row>
    <row r="59" spans="2:12" s="51" customFormat="1" x14ac:dyDescent="0.35">
      <c r="B59" s="68"/>
      <c r="C59" s="213" t="s">
        <v>145</v>
      </c>
      <c r="D59" s="206" t="s">
        <v>146</v>
      </c>
      <c r="E59" s="216"/>
      <c r="F59" s="197"/>
      <c r="G59" s="197" t="s">
        <v>147</v>
      </c>
      <c r="H59" s="198"/>
      <c r="I59" s="69"/>
      <c r="J59" s="69"/>
      <c r="K59" s="69"/>
      <c r="L59" s="57"/>
    </row>
    <row r="60" spans="2:12" s="51" customFormat="1" x14ac:dyDescent="0.35">
      <c r="B60" s="68"/>
      <c r="C60" s="213" t="s">
        <v>148</v>
      </c>
      <c r="D60" s="206" t="s">
        <v>149</v>
      </c>
      <c r="E60" s="216"/>
      <c r="F60" s="197"/>
      <c r="G60" s="197" t="s">
        <v>150</v>
      </c>
      <c r="H60" s="198"/>
      <c r="I60" s="69"/>
      <c r="J60" s="69"/>
      <c r="K60" s="69"/>
      <c r="L60" s="57"/>
    </row>
    <row r="61" spans="2:12" s="51" customFormat="1" x14ac:dyDescent="0.35">
      <c r="B61" s="68"/>
      <c r="C61" s="213" t="s">
        <v>151</v>
      </c>
      <c r="D61" s="217" t="s">
        <v>152</v>
      </c>
      <c r="E61" s="216"/>
      <c r="F61" s="197"/>
      <c r="G61" s="197" t="s">
        <v>153</v>
      </c>
      <c r="H61" s="198"/>
      <c r="I61" s="69"/>
      <c r="J61" s="69"/>
      <c r="K61" s="69"/>
      <c r="L61" s="57"/>
    </row>
    <row r="62" spans="2:12" s="51" customFormat="1" x14ac:dyDescent="0.35">
      <c r="B62" s="68"/>
      <c r="C62" s="209" t="s">
        <v>154</v>
      </c>
      <c r="D62" s="218" t="s">
        <v>155</v>
      </c>
      <c r="E62" s="201"/>
      <c r="F62" s="191"/>
      <c r="G62" s="191" t="s">
        <v>156</v>
      </c>
      <c r="H62" s="192" t="s">
        <v>157</v>
      </c>
      <c r="I62" s="70">
        <f>I63+I64</f>
        <v>0</v>
      </c>
      <c r="J62" s="70">
        <f>J63+J64</f>
        <v>0</v>
      </c>
      <c r="K62" s="70">
        <f>K63+K64</f>
        <v>0</v>
      </c>
      <c r="L62" s="57"/>
    </row>
    <row r="63" spans="2:12" s="51" customFormat="1" x14ac:dyDescent="0.35">
      <c r="B63" s="68" t="s">
        <v>148</v>
      </c>
      <c r="C63" s="213" t="s">
        <v>158</v>
      </c>
      <c r="D63" s="219" t="s">
        <v>159</v>
      </c>
      <c r="E63" s="216"/>
      <c r="F63" s="197" t="s">
        <v>138</v>
      </c>
      <c r="G63" s="197" t="s">
        <v>160</v>
      </c>
      <c r="H63" s="198"/>
      <c r="I63" s="69"/>
      <c r="J63" s="69"/>
      <c r="K63" s="69"/>
      <c r="L63" s="57"/>
    </row>
    <row r="64" spans="2:12" s="51" customFormat="1" x14ac:dyDescent="0.35">
      <c r="B64" s="68" t="s">
        <v>154</v>
      </c>
      <c r="C64" s="213" t="s">
        <v>161</v>
      </c>
      <c r="D64" s="219" t="s">
        <v>162</v>
      </c>
      <c r="E64" s="216"/>
      <c r="F64" s="197" t="s">
        <v>144</v>
      </c>
      <c r="G64" s="197" t="s">
        <v>163</v>
      </c>
      <c r="H64" s="198"/>
      <c r="I64" s="69"/>
      <c r="J64" s="69"/>
      <c r="K64" s="69"/>
      <c r="L64" s="57"/>
    </row>
    <row r="65" spans="2:12" s="51" customFormat="1" hidden="1" x14ac:dyDescent="0.35">
      <c r="B65" s="68" t="s">
        <v>136</v>
      </c>
      <c r="C65" s="208"/>
      <c r="D65" s="204" t="s">
        <v>164</v>
      </c>
      <c r="E65" s="216"/>
      <c r="F65" s="197" t="s">
        <v>118</v>
      </c>
      <c r="G65" s="197"/>
      <c r="H65" s="198"/>
      <c r="I65" s="71" t="s">
        <v>44</v>
      </c>
      <c r="J65" s="71" t="s">
        <v>44</v>
      </c>
      <c r="K65" s="71" t="s">
        <v>44</v>
      </c>
      <c r="L65" s="57"/>
    </row>
    <row r="66" spans="2:12" s="51" customFormat="1" hidden="1" x14ac:dyDescent="0.35">
      <c r="B66" s="68" t="s">
        <v>139</v>
      </c>
      <c r="C66" s="208"/>
      <c r="D66" s="204" t="s">
        <v>165</v>
      </c>
      <c r="E66" s="216"/>
      <c r="F66" s="197" t="s">
        <v>123</v>
      </c>
      <c r="G66" s="197"/>
      <c r="H66" s="198"/>
      <c r="I66" s="71" t="s">
        <v>44</v>
      </c>
      <c r="J66" s="71" t="s">
        <v>44</v>
      </c>
      <c r="K66" s="71" t="s">
        <v>44</v>
      </c>
      <c r="L66" s="57"/>
    </row>
    <row r="67" spans="2:12" s="51" customFormat="1" hidden="1" x14ac:dyDescent="0.35">
      <c r="B67" s="68" t="s">
        <v>142</v>
      </c>
      <c r="C67" s="208"/>
      <c r="D67" s="204" t="s">
        <v>166</v>
      </c>
      <c r="E67" s="196"/>
      <c r="F67" s="197" t="s">
        <v>127</v>
      </c>
      <c r="G67" s="197"/>
      <c r="H67" s="198"/>
      <c r="I67" s="71" t="s">
        <v>44</v>
      </c>
      <c r="J67" s="71" t="s">
        <v>44</v>
      </c>
      <c r="K67" s="71" t="s">
        <v>44</v>
      </c>
      <c r="L67" s="57"/>
    </row>
    <row r="68" spans="2:12" s="51" customFormat="1" hidden="1" x14ac:dyDescent="0.35">
      <c r="B68" s="68" t="s">
        <v>145</v>
      </c>
      <c r="C68" s="208"/>
      <c r="D68" s="207" t="s">
        <v>167</v>
      </c>
      <c r="E68" s="196"/>
      <c r="F68" s="197" t="s">
        <v>134</v>
      </c>
      <c r="G68" s="197"/>
      <c r="H68" s="198"/>
      <c r="I68" s="71" t="s">
        <v>44</v>
      </c>
      <c r="J68" s="71" t="s">
        <v>44</v>
      </c>
      <c r="K68" s="71" t="s">
        <v>44</v>
      </c>
      <c r="L68" s="57"/>
    </row>
    <row r="69" spans="2:12" s="51" customFormat="1" ht="15" hidden="1" customHeight="1" x14ac:dyDescent="0.35">
      <c r="B69" s="68"/>
      <c r="C69" s="208"/>
      <c r="D69" s="204" t="s">
        <v>159</v>
      </c>
      <c r="E69" s="196"/>
      <c r="F69" s="197" t="s">
        <v>138</v>
      </c>
      <c r="G69" s="197"/>
      <c r="H69" s="198"/>
      <c r="I69" s="71" t="s">
        <v>44</v>
      </c>
      <c r="J69" s="71" t="s">
        <v>44</v>
      </c>
      <c r="K69" s="71" t="s">
        <v>44</v>
      </c>
      <c r="L69" s="57"/>
    </row>
    <row r="70" spans="2:12" s="51" customFormat="1" hidden="1" x14ac:dyDescent="0.35">
      <c r="B70" s="68" t="s">
        <v>151</v>
      </c>
      <c r="C70" s="208"/>
      <c r="D70" s="220" t="s">
        <v>168</v>
      </c>
      <c r="E70" s="196"/>
      <c r="F70" s="197" t="s">
        <v>141</v>
      </c>
      <c r="G70" s="197"/>
      <c r="H70" s="198"/>
      <c r="I70" s="71" t="s">
        <v>44</v>
      </c>
      <c r="J70" s="71" t="s">
        <v>44</v>
      </c>
      <c r="K70" s="71" t="s">
        <v>44</v>
      </c>
      <c r="L70" s="57"/>
    </row>
    <row r="71" spans="2:12" s="51" customFormat="1" ht="15" hidden="1" customHeight="1" x14ac:dyDescent="0.35">
      <c r="B71" s="68"/>
      <c r="C71" s="208"/>
      <c r="D71" s="220" t="s">
        <v>162</v>
      </c>
      <c r="E71" s="196"/>
      <c r="F71" s="197" t="s">
        <v>144</v>
      </c>
      <c r="G71" s="197"/>
      <c r="H71" s="198"/>
      <c r="I71" s="71" t="s">
        <v>44</v>
      </c>
      <c r="J71" s="71" t="s">
        <v>44</v>
      </c>
      <c r="K71" s="71" t="s">
        <v>44</v>
      </c>
      <c r="L71" s="57"/>
    </row>
    <row r="72" spans="2:12" s="51" customFormat="1" x14ac:dyDescent="0.35">
      <c r="B72" s="68" t="s">
        <v>169</v>
      </c>
      <c r="C72" s="221" t="s">
        <v>169</v>
      </c>
      <c r="D72" s="200" t="s">
        <v>170</v>
      </c>
      <c r="E72" s="201"/>
      <c r="F72" s="191" t="s">
        <v>147</v>
      </c>
      <c r="G72" s="191" t="s">
        <v>171</v>
      </c>
      <c r="H72" s="192" t="s">
        <v>172</v>
      </c>
      <c r="I72" s="215">
        <f>I73+I84+I107+I110</f>
        <v>0</v>
      </c>
      <c r="J72" s="215">
        <f>J73+J84+J107+J110</f>
        <v>0</v>
      </c>
      <c r="K72" s="215">
        <f>K73+K84+K107+K110</f>
        <v>0</v>
      </c>
      <c r="L72" s="57"/>
    </row>
    <row r="73" spans="2:12" s="51" customFormat="1" x14ac:dyDescent="0.35">
      <c r="B73" s="68" t="s">
        <v>173</v>
      </c>
      <c r="C73" s="209" t="s">
        <v>173</v>
      </c>
      <c r="D73" s="200" t="s">
        <v>174</v>
      </c>
      <c r="E73" s="201"/>
      <c r="F73" s="191" t="s">
        <v>150</v>
      </c>
      <c r="G73" s="191" t="s">
        <v>175</v>
      </c>
      <c r="H73" s="192" t="s">
        <v>176</v>
      </c>
      <c r="I73" s="215">
        <f>I74+I75+I76+I80+I83</f>
        <v>0</v>
      </c>
      <c r="J73" s="215">
        <f>J74+J75+J76+J80+J83</f>
        <v>0</v>
      </c>
      <c r="K73" s="215">
        <f>K74+K75+K76+K80+K83</f>
        <v>0</v>
      </c>
      <c r="L73" s="57"/>
    </row>
    <row r="74" spans="2:12" s="51" customFormat="1" x14ac:dyDescent="0.35">
      <c r="B74" s="68" t="s">
        <v>177</v>
      </c>
      <c r="C74" s="205" t="s">
        <v>177</v>
      </c>
      <c r="D74" s="204" t="s">
        <v>178</v>
      </c>
      <c r="E74" s="196"/>
      <c r="F74" s="197" t="s">
        <v>153</v>
      </c>
      <c r="G74" s="197" t="s">
        <v>179</v>
      </c>
      <c r="H74" s="198"/>
      <c r="I74" s="69"/>
      <c r="J74" s="69"/>
      <c r="K74" s="69"/>
      <c r="L74" s="57"/>
    </row>
    <row r="75" spans="2:12" s="51" customFormat="1" x14ac:dyDescent="0.35">
      <c r="B75" s="68" t="s">
        <v>180</v>
      </c>
      <c r="C75" s="205" t="s">
        <v>180</v>
      </c>
      <c r="D75" s="207" t="s">
        <v>181</v>
      </c>
      <c r="E75" s="196"/>
      <c r="F75" s="197" t="s">
        <v>156</v>
      </c>
      <c r="G75" s="197" t="s">
        <v>182</v>
      </c>
      <c r="H75" s="198"/>
      <c r="I75" s="69"/>
      <c r="J75" s="69"/>
      <c r="K75" s="69"/>
      <c r="L75" s="57"/>
    </row>
    <row r="76" spans="2:12" s="51" customFormat="1" x14ac:dyDescent="0.35">
      <c r="B76" s="68"/>
      <c r="C76" s="209" t="s">
        <v>183</v>
      </c>
      <c r="D76" s="212" t="s">
        <v>184</v>
      </c>
      <c r="E76" s="201"/>
      <c r="F76" s="191"/>
      <c r="G76" s="191" t="s">
        <v>185</v>
      </c>
      <c r="H76" s="192" t="s">
        <v>186</v>
      </c>
      <c r="I76" s="215">
        <f>I77+I78</f>
        <v>0</v>
      </c>
      <c r="J76" s="215">
        <f>J77+J78</f>
        <v>0</v>
      </c>
      <c r="K76" s="215">
        <f>K77+K78</f>
        <v>0</v>
      </c>
      <c r="L76" s="57"/>
    </row>
    <row r="77" spans="2:12" s="51" customFormat="1" x14ac:dyDescent="0.35">
      <c r="B77" s="68" t="s">
        <v>183</v>
      </c>
      <c r="C77" s="205" t="s">
        <v>187</v>
      </c>
      <c r="D77" s="206" t="s">
        <v>188</v>
      </c>
      <c r="E77" s="196"/>
      <c r="F77" s="197" t="s">
        <v>160</v>
      </c>
      <c r="G77" s="197" t="s">
        <v>189</v>
      </c>
      <c r="H77" s="198"/>
      <c r="I77" s="69"/>
      <c r="J77" s="69"/>
      <c r="K77" s="69"/>
      <c r="L77" s="57"/>
    </row>
    <row r="78" spans="2:12" s="51" customFormat="1" x14ac:dyDescent="0.35">
      <c r="B78" s="68" t="s">
        <v>190</v>
      </c>
      <c r="C78" s="205" t="s">
        <v>191</v>
      </c>
      <c r="D78" s="206" t="s">
        <v>192</v>
      </c>
      <c r="E78" s="196"/>
      <c r="F78" s="197" t="s">
        <v>171</v>
      </c>
      <c r="G78" s="197" t="s">
        <v>193</v>
      </c>
      <c r="H78" s="198"/>
      <c r="I78" s="69"/>
      <c r="J78" s="69"/>
      <c r="K78" s="69"/>
      <c r="L78" s="57"/>
    </row>
    <row r="79" spans="2:12" s="51" customFormat="1" ht="15" hidden="1" customHeight="1" x14ac:dyDescent="0.35">
      <c r="B79" s="68"/>
      <c r="C79" s="208"/>
      <c r="D79" s="204" t="s">
        <v>188</v>
      </c>
      <c r="E79" s="196"/>
      <c r="F79" s="197" t="s">
        <v>160</v>
      </c>
      <c r="G79" s="197"/>
      <c r="H79" s="198"/>
      <c r="I79" s="72" t="s">
        <v>44</v>
      </c>
      <c r="J79" s="72" t="s">
        <v>44</v>
      </c>
      <c r="K79" s="72" t="s">
        <v>44</v>
      </c>
      <c r="L79" s="57"/>
    </row>
    <row r="80" spans="2:12" s="51" customFormat="1" x14ac:dyDescent="0.35">
      <c r="B80" s="73" t="s">
        <v>194</v>
      </c>
      <c r="C80" s="205" t="s">
        <v>194</v>
      </c>
      <c r="D80" s="206" t="s">
        <v>195</v>
      </c>
      <c r="E80" s="196"/>
      <c r="F80" s="197" t="s">
        <v>163</v>
      </c>
      <c r="G80" s="197" t="s">
        <v>196</v>
      </c>
      <c r="H80" s="198"/>
      <c r="I80" s="69"/>
      <c r="J80" s="69"/>
      <c r="K80" s="69"/>
      <c r="L80" s="57"/>
    </row>
    <row r="81" spans="2:12" s="51" customFormat="1" ht="15" hidden="1" customHeight="1" x14ac:dyDescent="0.35">
      <c r="B81" s="73"/>
      <c r="C81" s="208"/>
      <c r="D81" s="204" t="s">
        <v>197</v>
      </c>
      <c r="E81" s="196"/>
      <c r="F81" s="197" t="s">
        <v>163</v>
      </c>
      <c r="G81" s="197"/>
      <c r="H81" s="198"/>
      <c r="I81" s="72" t="s">
        <v>44</v>
      </c>
      <c r="J81" s="72" t="s">
        <v>44</v>
      </c>
      <c r="K81" s="72" t="s">
        <v>44</v>
      </c>
      <c r="L81" s="57"/>
    </row>
    <row r="82" spans="2:12" s="51" customFormat="1" ht="15" hidden="1" customHeight="1" x14ac:dyDescent="0.35">
      <c r="B82" s="68"/>
      <c r="C82" s="208"/>
      <c r="D82" s="204" t="s">
        <v>192</v>
      </c>
      <c r="E82" s="196"/>
      <c r="F82" s="197" t="s">
        <v>171</v>
      </c>
      <c r="G82" s="197"/>
      <c r="H82" s="198"/>
      <c r="I82" s="72" t="s">
        <v>44</v>
      </c>
      <c r="J82" s="72" t="s">
        <v>44</v>
      </c>
      <c r="K82" s="72" t="s">
        <v>44</v>
      </c>
      <c r="L82" s="57"/>
    </row>
    <row r="83" spans="2:12" s="51" customFormat="1" x14ac:dyDescent="0.35">
      <c r="B83" s="68" t="s">
        <v>198</v>
      </c>
      <c r="C83" s="205" t="s">
        <v>190</v>
      </c>
      <c r="D83" s="204" t="s">
        <v>199</v>
      </c>
      <c r="E83" s="196"/>
      <c r="F83" s="197" t="s">
        <v>175</v>
      </c>
      <c r="G83" s="197" t="s">
        <v>200</v>
      </c>
      <c r="H83" s="198"/>
      <c r="I83" s="69"/>
      <c r="J83" s="69"/>
      <c r="K83" s="69"/>
      <c r="L83" s="57"/>
    </row>
    <row r="84" spans="2:12" s="51" customFormat="1" x14ac:dyDescent="0.35">
      <c r="B84" s="68"/>
      <c r="C84" s="222" t="s">
        <v>201</v>
      </c>
      <c r="D84" s="223" t="s">
        <v>202</v>
      </c>
      <c r="E84" s="201"/>
      <c r="F84" s="191"/>
      <c r="G84" s="191" t="s">
        <v>203</v>
      </c>
      <c r="H84" s="192" t="s">
        <v>204</v>
      </c>
      <c r="I84" s="215">
        <f>I85+I96</f>
        <v>0</v>
      </c>
      <c r="J84" s="215">
        <f>J85+J96</f>
        <v>0</v>
      </c>
      <c r="K84" s="215">
        <f>K85+K96</f>
        <v>0</v>
      </c>
      <c r="L84" s="57"/>
    </row>
    <row r="85" spans="2:12" s="51" customFormat="1" x14ac:dyDescent="0.35">
      <c r="B85" s="68" t="s">
        <v>201</v>
      </c>
      <c r="C85" s="222" t="s">
        <v>205</v>
      </c>
      <c r="D85" s="200" t="s">
        <v>206</v>
      </c>
      <c r="E85" s="201"/>
      <c r="F85" s="191" t="s">
        <v>179</v>
      </c>
      <c r="G85" s="191" t="s">
        <v>207</v>
      </c>
      <c r="H85" s="192" t="s">
        <v>208</v>
      </c>
      <c r="I85" s="215">
        <f>I86+I87+I88+I89+I90</f>
        <v>0</v>
      </c>
      <c r="J85" s="215">
        <f>J86+J87+J88+J89+J90</f>
        <v>0</v>
      </c>
      <c r="K85" s="215">
        <f>K86+K87+K88+K89+K90</f>
        <v>0</v>
      </c>
      <c r="L85" s="57"/>
    </row>
    <row r="86" spans="2:12" s="51" customFormat="1" x14ac:dyDescent="0.35">
      <c r="B86" s="68" t="s">
        <v>209</v>
      </c>
      <c r="C86" s="205" t="s">
        <v>210</v>
      </c>
      <c r="D86" s="224" t="s">
        <v>211</v>
      </c>
      <c r="E86" s="196"/>
      <c r="F86" s="197" t="s">
        <v>182</v>
      </c>
      <c r="G86" s="197" t="s">
        <v>212</v>
      </c>
      <c r="H86" s="198"/>
      <c r="I86" s="69"/>
      <c r="J86" s="69"/>
      <c r="K86" s="69"/>
      <c r="L86" s="57"/>
    </row>
    <row r="87" spans="2:12" s="51" customFormat="1" x14ac:dyDescent="0.35">
      <c r="B87" s="68" t="s">
        <v>213</v>
      </c>
      <c r="C87" s="205" t="s">
        <v>214</v>
      </c>
      <c r="D87" s="225" t="s">
        <v>215</v>
      </c>
      <c r="E87" s="196"/>
      <c r="F87" s="197" t="s">
        <v>185</v>
      </c>
      <c r="G87" s="197" t="s">
        <v>216</v>
      </c>
      <c r="H87" s="198"/>
      <c r="I87" s="69"/>
      <c r="J87" s="69"/>
      <c r="K87" s="69"/>
      <c r="L87" s="57"/>
    </row>
    <row r="88" spans="2:12" s="51" customFormat="1" x14ac:dyDescent="0.35">
      <c r="B88" s="68" t="s">
        <v>217</v>
      </c>
      <c r="C88" s="205" t="s">
        <v>218</v>
      </c>
      <c r="D88" s="207" t="s">
        <v>219</v>
      </c>
      <c r="E88" s="196"/>
      <c r="F88" s="197" t="s">
        <v>189</v>
      </c>
      <c r="G88" s="197" t="s">
        <v>220</v>
      </c>
      <c r="H88" s="198"/>
      <c r="I88" s="69"/>
      <c r="J88" s="69"/>
      <c r="K88" s="69"/>
      <c r="L88" s="57"/>
    </row>
    <row r="89" spans="2:12" s="51" customFormat="1" x14ac:dyDescent="0.35">
      <c r="B89" s="68" t="s">
        <v>221</v>
      </c>
      <c r="C89" s="205" t="s">
        <v>222</v>
      </c>
      <c r="D89" s="207" t="s">
        <v>223</v>
      </c>
      <c r="E89" s="196"/>
      <c r="F89" s="197" t="s">
        <v>207</v>
      </c>
      <c r="G89" s="197" t="s">
        <v>224</v>
      </c>
      <c r="H89" s="198"/>
      <c r="I89" s="69"/>
      <c r="J89" s="69"/>
      <c r="K89" s="69"/>
      <c r="L89" s="57"/>
    </row>
    <row r="90" spans="2:12" s="51" customFormat="1" x14ac:dyDescent="0.35">
      <c r="B90" s="68"/>
      <c r="C90" s="209" t="s">
        <v>225</v>
      </c>
      <c r="D90" s="212" t="s">
        <v>226</v>
      </c>
      <c r="E90" s="201"/>
      <c r="F90" s="211"/>
      <c r="G90" s="191" t="s">
        <v>227</v>
      </c>
      <c r="H90" s="192" t="s">
        <v>228</v>
      </c>
      <c r="I90" s="215">
        <f>I91+I92+I93+I94</f>
        <v>0</v>
      </c>
      <c r="J90" s="215">
        <f>J91+J92+J93+J94</f>
        <v>0</v>
      </c>
      <c r="K90" s="215">
        <f>K91+K92+K93+K94</f>
        <v>0</v>
      </c>
      <c r="L90" s="57"/>
    </row>
    <row r="91" spans="2:12" s="51" customFormat="1" x14ac:dyDescent="0.35">
      <c r="B91" s="68" t="s">
        <v>229</v>
      </c>
      <c r="C91" s="205" t="s">
        <v>230</v>
      </c>
      <c r="D91" s="207" t="s">
        <v>231</v>
      </c>
      <c r="E91" s="196"/>
      <c r="F91" s="197" t="s">
        <v>193</v>
      </c>
      <c r="G91" s="197" t="s">
        <v>232</v>
      </c>
      <c r="H91" s="198"/>
      <c r="I91" s="69"/>
      <c r="J91" s="69"/>
      <c r="K91" s="69"/>
      <c r="L91" s="57"/>
    </row>
    <row r="92" spans="2:12" s="51" customFormat="1" x14ac:dyDescent="0.35">
      <c r="B92" s="68" t="s">
        <v>233</v>
      </c>
      <c r="C92" s="205" t="s">
        <v>234</v>
      </c>
      <c r="D92" s="207" t="s">
        <v>235</v>
      </c>
      <c r="E92" s="196"/>
      <c r="F92" s="197" t="s">
        <v>196</v>
      </c>
      <c r="G92" s="197" t="s">
        <v>236</v>
      </c>
      <c r="H92" s="198"/>
      <c r="I92" s="69"/>
      <c r="J92" s="69"/>
      <c r="K92" s="69"/>
      <c r="L92" s="57"/>
    </row>
    <row r="93" spans="2:12" s="51" customFormat="1" x14ac:dyDescent="0.35">
      <c r="B93" s="68" t="s">
        <v>237</v>
      </c>
      <c r="C93" s="205" t="s">
        <v>238</v>
      </c>
      <c r="D93" s="207" t="s">
        <v>239</v>
      </c>
      <c r="E93" s="196"/>
      <c r="F93" s="197" t="s">
        <v>200</v>
      </c>
      <c r="G93" s="197" t="s">
        <v>240</v>
      </c>
      <c r="H93" s="198"/>
      <c r="I93" s="69"/>
      <c r="J93" s="69"/>
      <c r="K93" s="69"/>
      <c r="L93" s="57"/>
    </row>
    <row r="94" spans="2:12" s="51" customFormat="1" x14ac:dyDescent="0.35">
      <c r="B94" s="68" t="s">
        <v>241</v>
      </c>
      <c r="C94" s="205" t="s">
        <v>242</v>
      </c>
      <c r="D94" s="204" t="s">
        <v>243</v>
      </c>
      <c r="E94" s="196"/>
      <c r="F94" s="197" t="s">
        <v>203</v>
      </c>
      <c r="G94" s="197" t="s">
        <v>244</v>
      </c>
      <c r="H94" s="198"/>
      <c r="I94" s="69"/>
      <c r="J94" s="69"/>
      <c r="K94" s="69"/>
      <c r="L94" s="57"/>
    </row>
    <row r="95" spans="2:12" ht="14.25" hidden="1" customHeight="1" x14ac:dyDescent="0.35">
      <c r="B95" s="74"/>
      <c r="C95" s="226"/>
      <c r="F95" s="227"/>
      <c r="G95" s="228"/>
      <c r="I95" s="75"/>
      <c r="J95" s="75"/>
      <c r="K95" s="75"/>
      <c r="L95" s="76"/>
    </row>
    <row r="96" spans="2:12" s="51" customFormat="1" x14ac:dyDescent="0.35">
      <c r="B96" s="68" t="s">
        <v>245</v>
      </c>
      <c r="C96" s="209" t="s">
        <v>246</v>
      </c>
      <c r="D96" s="229" t="s">
        <v>247</v>
      </c>
      <c r="E96" s="201"/>
      <c r="F96" s="191" t="s">
        <v>212</v>
      </c>
      <c r="G96" s="191" t="s">
        <v>248</v>
      </c>
      <c r="H96" s="192" t="s">
        <v>249</v>
      </c>
      <c r="I96" s="215">
        <f>I97+I98+I99+I100</f>
        <v>0</v>
      </c>
      <c r="J96" s="215">
        <f>J97+J98+J99+J100</f>
        <v>0</v>
      </c>
      <c r="K96" s="215">
        <f>K97+K98+K99+K100</f>
        <v>0</v>
      </c>
      <c r="L96" s="57"/>
    </row>
    <row r="97" spans="2:12" s="51" customFormat="1" x14ac:dyDescent="0.35">
      <c r="B97" s="68" t="s">
        <v>250</v>
      </c>
      <c r="C97" s="205" t="s">
        <v>251</v>
      </c>
      <c r="D97" s="224" t="s">
        <v>211</v>
      </c>
      <c r="E97" s="196"/>
      <c r="F97" s="197" t="s">
        <v>216</v>
      </c>
      <c r="G97" s="197" t="s">
        <v>252</v>
      </c>
      <c r="H97" s="198"/>
      <c r="I97" s="69"/>
      <c r="J97" s="69"/>
      <c r="K97" s="69"/>
      <c r="L97" s="57"/>
    </row>
    <row r="98" spans="2:12" s="51" customFormat="1" x14ac:dyDescent="0.35">
      <c r="B98" s="68" t="s">
        <v>253</v>
      </c>
      <c r="C98" s="205" t="s">
        <v>254</v>
      </c>
      <c r="D98" s="207" t="s">
        <v>215</v>
      </c>
      <c r="E98" s="196"/>
      <c r="F98" s="197" t="s">
        <v>220</v>
      </c>
      <c r="G98" s="197" t="s">
        <v>255</v>
      </c>
      <c r="H98" s="198"/>
      <c r="I98" s="69"/>
      <c r="J98" s="69"/>
      <c r="K98" s="69"/>
      <c r="L98" s="57"/>
    </row>
    <row r="99" spans="2:12" s="51" customFormat="1" ht="15" customHeight="1" x14ac:dyDescent="0.35">
      <c r="B99" s="68" t="s">
        <v>256</v>
      </c>
      <c r="C99" s="205" t="s">
        <v>257</v>
      </c>
      <c r="D99" s="207" t="s">
        <v>219</v>
      </c>
      <c r="E99" s="196"/>
      <c r="F99" s="197" t="s">
        <v>224</v>
      </c>
      <c r="G99" s="197" t="s">
        <v>258</v>
      </c>
      <c r="H99" s="198"/>
      <c r="I99" s="69"/>
      <c r="J99" s="69"/>
      <c r="K99" s="69"/>
      <c r="L99" s="57"/>
    </row>
    <row r="100" spans="2:12" s="51" customFormat="1" ht="15" customHeight="1" x14ac:dyDescent="0.35">
      <c r="B100" s="68"/>
      <c r="C100" s="209" t="s">
        <v>259</v>
      </c>
      <c r="D100" s="212" t="s">
        <v>226</v>
      </c>
      <c r="E100" s="201"/>
      <c r="F100" s="191"/>
      <c r="G100" s="191" t="s">
        <v>260</v>
      </c>
      <c r="H100" s="192" t="s">
        <v>261</v>
      </c>
      <c r="I100" s="215">
        <f>I101+I102+I103+I104+I105+I106</f>
        <v>0</v>
      </c>
      <c r="J100" s="215">
        <f>J101+J102+J103+J104+J105+J106</f>
        <v>0</v>
      </c>
      <c r="K100" s="215">
        <f>K101+K102+K103+K104+K105+K106</f>
        <v>0</v>
      </c>
      <c r="L100" s="57"/>
    </row>
    <row r="101" spans="2:12" s="51" customFormat="1" x14ac:dyDescent="0.35">
      <c r="B101" s="68" t="s">
        <v>262</v>
      </c>
      <c r="C101" s="205" t="s">
        <v>263</v>
      </c>
      <c r="D101" s="207" t="s">
        <v>231</v>
      </c>
      <c r="E101" s="196"/>
      <c r="F101" s="197" t="s">
        <v>227</v>
      </c>
      <c r="G101" s="197" t="s">
        <v>264</v>
      </c>
      <c r="H101" s="198"/>
      <c r="I101" s="69"/>
      <c r="J101" s="69"/>
      <c r="K101" s="69"/>
      <c r="L101" s="57"/>
    </row>
    <row r="102" spans="2:12" s="51" customFormat="1" x14ac:dyDescent="0.35">
      <c r="B102" s="68" t="s">
        <v>265</v>
      </c>
      <c r="C102" s="205" t="s">
        <v>266</v>
      </c>
      <c r="D102" s="204" t="s">
        <v>267</v>
      </c>
      <c r="E102" s="196"/>
      <c r="F102" s="197" t="s">
        <v>232</v>
      </c>
      <c r="G102" s="197" t="s">
        <v>268</v>
      </c>
      <c r="H102" s="198"/>
      <c r="I102" s="69"/>
      <c r="J102" s="69"/>
      <c r="K102" s="69"/>
      <c r="L102" s="57"/>
    </row>
    <row r="103" spans="2:12" s="51" customFormat="1" x14ac:dyDescent="0.35">
      <c r="B103" s="68" t="s">
        <v>269</v>
      </c>
      <c r="C103" s="205" t="s">
        <v>270</v>
      </c>
      <c r="D103" s="224" t="s">
        <v>271</v>
      </c>
      <c r="E103" s="196"/>
      <c r="F103" s="197" t="s">
        <v>236</v>
      </c>
      <c r="G103" s="197" t="s">
        <v>272</v>
      </c>
      <c r="H103" s="198"/>
      <c r="I103" s="69"/>
      <c r="J103" s="69"/>
      <c r="K103" s="69"/>
      <c r="L103" s="57"/>
    </row>
    <row r="104" spans="2:12" s="51" customFormat="1" x14ac:dyDescent="0.35">
      <c r="B104" s="68" t="s">
        <v>273</v>
      </c>
      <c r="C104" s="205" t="s">
        <v>274</v>
      </c>
      <c r="D104" s="207" t="s">
        <v>275</v>
      </c>
      <c r="E104" s="196"/>
      <c r="F104" s="197" t="s">
        <v>240</v>
      </c>
      <c r="G104" s="197" t="s">
        <v>276</v>
      </c>
      <c r="H104" s="198"/>
      <c r="I104" s="69"/>
      <c r="J104" s="69"/>
      <c r="K104" s="69"/>
      <c r="L104" s="57"/>
    </row>
    <row r="105" spans="2:12" s="51" customFormat="1" x14ac:dyDescent="0.35">
      <c r="B105" s="68" t="s">
        <v>277</v>
      </c>
      <c r="C105" s="205" t="s">
        <v>278</v>
      </c>
      <c r="D105" s="207" t="s">
        <v>239</v>
      </c>
      <c r="E105" s="196"/>
      <c r="F105" s="197" t="s">
        <v>244</v>
      </c>
      <c r="G105" s="197" t="s">
        <v>279</v>
      </c>
      <c r="H105" s="198"/>
      <c r="I105" s="69"/>
      <c r="J105" s="69"/>
      <c r="K105" s="69"/>
      <c r="L105" s="57"/>
    </row>
    <row r="106" spans="2:12" s="51" customFormat="1" x14ac:dyDescent="0.35">
      <c r="B106" s="68" t="s">
        <v>280</v>
      </c>
      <c r="C106" s="205" t="s">
        <v>281</v>
      </c>
      <c r="D106" s="204" t="s">
        <v>282</v>
      </c>
      <c r="E106" s="196"/>
      <c r="F106" s="197" t="s">
        <v>248</v>
      </c>
      <c r="G106" s="197" t="s">
        <v>283</v>
      </c>
      <c r="H106" s="198"/>
      <c r="I106" s="69"/>
      <c r="J106" s="69"/>
      <c r="K106" s="69"/>
      <c r="L106" s="57"/>
    </row>
    <row r="107" spans="2:12" s="51" customFormat="1" x14ac:dyDescent="0.35">
      <c r="B107" s="68"/>
      <c r="C107" s="222" t="s">
        <v>245</v>
      </c>
      <c r="D107" s="223" t="s">
        <v>284</v>
      </c>
      <c r="E107" s="201"/>
      <c r="F107" s="191"/>
      <c r="G107" s="191" t="s">
        <v>285</v>
      </c>
      <c r="H107" s="192" t="s">
        <v>286</v>
      </c>
      <c r="I107" s="215">
        <f>I108+I109</f>
        <v>0</v>
      </c>
      <c r="J107" s="215">
        <f>J108+J109</f>
        <v>0</v>
      </c>
      <c r="K107" s="215">
        <f>K108+K109</f>
        <v>0</v>
      </c>
      <c r="L107" s="57"/>
    </row>
    <row r="108" spans="2:12" s="51" customFormat="1" x14ac:dyDescent="0.35">
      <c r="B108" s="68"/>
      <c r="C108" s="205" t="s">
        <v>250</v>
      </c>
      <c r="D108" s="206" t="s">
        <v>137</v>
      </c>
      <c r="E108" s="196"/>
      <c r="F108" s="197"/>
      <c r="G108" s="197" t="s">
        <v>287</v>
      </c>
      <c r="H108" s="198"/>
      <c r="I108" s="69"/>
      <c r="J108" s="69"/>
      <c r="K108" s="69"/>
      <c r="L108" s="57"/>
    </row>
    <row r="109" spans="2:12" s="51" customFormat="1" x14ac:dyDescent="0.35">
      <c r="B109" s="68"/>
      <c r="C109" s="205" t="s">
        <v>253</v>
      </c>
      <c r="D109" s="206" t="s">
        <v>288</v>
      </c>
      <c r="E109" s="196"/>
      <c r="F109" s="197"/>
      <c r="G109" s="197" t="s">
        <v>289</v>
      </c>
      <c r="H109" s="198"/>
      <c r="I109" s="69"/>
      <c r="J109" s="69"/>
      <c r="K109" s="69"/>
      <c r="L109" s="57"/>
    </row>
    <row r="110" spans="2:12" s="51" customFormat="1" x14ac:dyDescent="0.35">
      <c r="B110" s="68"/>
      <c r="C110" s="222" t="s">
        <v>290</v>
      </c>
      <c r="D110" s="223" t="s">
        <v>291</v>
      </c>
      <c r="E110" s="201"/>
      <c r="F110" s="191"/>
      <c r="G110" s="191" t="s">
        <v>292</v>
      </c>
      <c r="H110" s="192" t="s">
        <v>293</v>
      </c>
      <c r="I110" s="215">
        <f>I111+I112</f>
        <v>0</v>
      </c>
      <c r="J110" s="215">
        <f>J111+J112</f>
        <v>0</v>
      </c>
      <c r="K110" s="215">
        <f>K111+K112</f>
        <v>0</v>
      </c>
      <c r="L110" s="57"/>
    </row>
    <row r="111" spans="2:12" s="51" customFormat="1" x14ac:dyDescent="0.35">
      <c r="B111" s="68"/>
      <c r="C111" s="205" t="s">
        <v>294</v>
      </c>
      <c r="D111" s="214" t="s">
        <v>295</v>
      </c>
      <c r="E111" s="196"/>
      <c r="F111" s="197"/>
      <c r="G111" s="197" t="s">
        <v>296</v>
      </c>
      <c r="H111" s="198"/>
      <c r="I111" s="69"/>
      <c r="J111" s="69"/>
      <c r="K111" s="69"/>
      <c r="L111" s="57"/>
    </row>
    <row r="112" spans="2:12" s="51" customFormat="1" x14ac:dyDescent="0.35">
      <c r="B112" s="68"/>
      <c r="C112" s="205" t="s">
        <v>297</v>
      </c>
      <c r="D112" s="214" t="s">
        <v>298</v>
      </c>
      <c r="E112" s="196"/>
      <c r="F112" s="197"/>
      <c r="G112" s="197" t="s">
        <v>299</v>
      </c>
      <c r="H112" s="198"/>
      <c r="I112" s="69"/>
      <c r="J112" s="69"/>
      <c r="K112" s="69"/>
      <c r="L112" s="57"/>
    </row>
    <row r="113" spans="2:12" s="51" customFormat="1" hidden="1" x14ac:dyDescent="0.35">
      <c r="B113" s="68" t="s">
        <v>300</v>
      </c>
      <c r="C113" s="230"/>
      <c r="D113" s="200" t="s">
        <v>301</v>
      </c>
      <c r="E113" s="201"/>
      <c r="F113" s="191" t="s">
        <v>252</v>
      </c>
      <c r="G113" s="191"/>
      <c r="H113" s="192"/>
      <c r="I113" s="71" t="s">
        <v>44</v>
      </c>
      <c r="J113" s="71" t="s">
        <v>44</v>
      </c>
      <c r="K113" s="71" t="s">
        <v>44</v>
      </c>
      <c r="L113" s="57"/>
    </row>
    <row r="114" spans="2:12" s="51" customFormat="1" hidden="1" x14ac:dyDescent="0.35">
      <c r="B114" s="68" t="s">
        <v>294</v>
      </c>
      <c r="C114" s="208"/>
      <c r="D114" s="204" t="s">
        <v>302</v>
      </c>
      <c r="E114" s="196"/>
      <c r="F114" s="197" t="s">
        <v>255</v>
      </c>
      <c r="G114" s="197"/>
      <c r="H114" s="198"/>
      <c r="I114" s="71" t="s">
        <v>44</v>
      </c>
      <c r="J114" s="71" t="s">
        <v>44</v>
      </c>
      <c r="K114" s="71" t="s">
        <v>44</v>
      </c>
      <c r="L114" s="57"/>
    </row>
    <row r="115" spans="2:12" s="51" customFormat="1" hidden="1" x14ac:dyDescent="0.35">
      <c r="B115" s="68" t="s">
        <v>297</v>
      </c>
      <c r="C115" s="208"/>
      <c r="D115" s="204" t="s">
        <v>303</v>
      </c>
      <c r="E115" s="196"/>
      <c r="F115" s="197" t="s">
        <v>258</v>
      </c>
      <c r="G115" s="197"/>
      <c r="H115" s="198"/>
      <c r="I115" s="71" t="s">
        <v>44</v>
      </c>
      <c r="J115" s="71" t="s">
        <v>44</v>
      </c>
      <c r="K115" s="71" t="s">
        <v>44</v>
      </c>
      <c r="L115" s="57"/>
    </row>
    <row r="116" spans="2:12" s="51" customFormat="1" hidden="1" x14ac:dyDescent="0.35">
      <c r="B116" s="68" t="s">
        <v>304</v>
      </c>
      <c r="C116" s="208"/>
      <c r="D116" s="204" t="s">
        <v>305</v>
      </c>
      <c r="E116" s="196"/>
      <c r="F116" s="197" t="s">
        <v>260</v>
      </c>
      <c r="G116" s="197"/>
      <c r="H116" s="198"/>
      <c r="I116" s="71" t="s">
        <v>44</v>
      </c>
      <c r="J116" s="71" t="s">
        <v>44</v>
      </c>
      <c r="K116" s="71" t="s">
        <v>44</v>
      </c>
      <c r="L116" s="57"/>
    </row>
    <row r="117" spans="2:12" s="51" customFormat="1" hidden="1" x14ac:dyDescent="0.35">
      <c r="B117" s="68" t="s">
        <v>306</v>
      </c>
      <c r="C117" s="208"/>
      <c r="D117" s="204" t="s">
        <v>307</v>
      </c>
      <c r="E117" s="196"/>
      <c r="F117" s="197" t="s">
        <v>264</v>
      </c>
      <c r="G117" s="197"/>
      <c r="H117" s="198"/>
      <c r="I117" s="71" t="s">
        <v>44</v>
      </c>
      <c r="J117" s="71" t="s">
        <v>44</v>
      </c>
      <c r="K117" s="71" t="s">
        <v>44</v>
      </c>
      <c r="L117" s="57"/>
    </row>
    <row r="118" spans="2:12" s="51" customFormat="1" x14ac:dyDescent="0.35">
      <c r="B118" s="68" t="s">
        <v>308</v>
      </c>
      <c r="C118" s="221" t="s">
        <v>309</v>
      </c>
      <c r="D118" s="200" t="s">
        <v>310</v>
      </c>
      <c r="E118" s="201"/>
      <c r="F118" s="191" t="s">
        <v>268</v>
      </c>
      <c r="G118" s="191" t="s">
        <v>311</v>
      </c>
      <c r="H118" s="192" t="s">
        <v>312</v>
      </c>
      <c r="I118" s="215">
        <f>SUM(I119:I121)</f>
        <v>0</v>
      </c>
      <c r="J118" s="215">
        <f>SUM(J119:J121)</f>
        <v>0</v>
      </c>
      <c r="K118" s="215">
        <f>SUM(K119:K121)</f>
        <v>0</v>
      </c>
      <c r="L118" s="57"/>
    </row>
    <row r="119" spans="2:12" s="51" customFormat="1" x14ac:dyDescent="0.35">
      <c r="B119" s="68" t="s">
        <v>313</v>
      </c>
      <c r="C119" s="205" t="s">
        <v>314</v>
      </c>
      <c r="D119" s="204" t="s">
        <v>315</v>
      </c>
      <c r="E119" s="196"/>
      <c r="F119" s="197" t="s">
        <v>272</v>
      </c>
      <c r="G119" s="197" t="s">
        <v>316</v>
      </c>
      <c r="H119" s="198"/>
      <c r="I119" s="69"/>
      <c r="J119" s="69"/>
      <c r="K119" s="69"/>
      <c r="L119" s="57"/>
    </row>
    <row r="120" spans="2:12" s="51" customFormat="1" x14ac:dyDescent="0.35">
      <c r="B120" s="68" t="s">
        <v>317</v>
      </c>
      <c r="C120" s="205" t="s">
        <v>318</v>
      </c>
      <c r="D120" s="207" t="s">
        <v>319</v>
      </c>
      <c r="E120" s="196"/>
      <c r="F120" s="197" t="s">
        <v>276</v>
      </c>
      <c r="G120" s="197" t="s">
        <v>320</v>
      </c>
      <c r="H120" s="198"/>
      <c r="I120" s="69"/>
      <c r="J120" s="69"/>
      <c r="K120" s="69"/>
      <c r="L120" s="57"/>
    </row>
    <row r="121" spans="2:12" s="51" customFormat="1" ht="15" thickBot="1" x14ac:dyDescent="0.4">
      <c r="B121" s="77" t="s">
        <v>321</v>
      </c>
      <c r="C121" s="231" t="s">
        <v>322</v>
      </c>
      <c r="D121" s="232" t="s">
        <v>323</v>
      </c>
      <c r="E121" s="233"/>
      <c r="F121" s="234" t="s">
        <v>279</v>
      </c>
      <c r="G121" s="197" t="s">
        <v>324</v>
      </c>
      <c r="H121" s="198"/>
      <c r="I121" s="69"/>
      <c r="J121" s="69"/>
      <c r="K121" s="69"/>
      <c r="L121" s="57"/>
    </row>
    <row r="122" spans="2:12" s="51" customFormat="1" ht="15" customHeight="1" x14ac:dyDescent="0.35">
      <c r="B122" s="404" t="s">
        <v>14</v>
      </c>
      <c r="C122" s="430" t="s">
        <v>325</v>
      </c>
      <c r="D122" s="424" t="s">
        <v>21</v>
      </c>
      <c r="E122" s="425"/>
      <c r="F122" s="432" t="s">
        <v>16</v>
      </c>
      <c r="G122" s="404" t="s">
        <v>17</v>
      </c>
      <c r="H122" s="422" t="s">
        <v>18</v>
      </c>
      <c r="I122" s="407">
        <f>I17</f>
        <v>45291</v>
      </c>
      <c r="J122" s="407">
        <f>J17</f>
        <v>45657</v>
      </c>
      <c r="K122" s="407">
        <f>K17</f>
        <v>46022</v>
      </c>
      <c r="L122" s="406"/>
    </row>
    <row r="123" spans="2:12" s="51" customFormat="1" ht="26.25" customHeight="1" thickBot="1" x14ac:dyDescent="0.4">
      <c r="B123" s="405"/>
      <c r="C123" s="431"/>
      <c r="D123" s="426"/>
      <c r="E123" s="427"/>
      <c r="F123" s="433"/>
      <c r="G123" s="405"/>
      <c r="H123" s="423"/>
      <c r="I123" s="408"/>
      <c r="J123" s="408"/>
      <c r="K123" s="408"/>
      <c r="L123" s="406"/>
    </row>
    <row r="124" spans="2:12" s="51" customFormat="1" x14ac:dyDescent="0.35">
      <c r="B124" s="78" t="s">
        <v>326</v>
      </c>
      <c r="C124" s="235"/>
      <c r="D124" s="189" t="s">
        <v>327</v>
      </c>
      <c r="E124" s="190"/>
      <c r="F124" s="191" t="s">
        <v>283</v>
      </c>
      <c r="G124" s="191" t="s">
        <v>328</v>
      </c>
      <c r="H124" s="192" t="s">
        <v>26</v>
      </c>
      <c r="I124" s="193">
        <f>I125+I151+I197</f>
        <v>0</v>
      </c>
      <c r="J124" s="193">
        <f>J125+J151+J197</f>
        <v>0</v>
      </c>
      <c r="K124" s="193">
        <f>K125+K151+K197</f>
        <v>0</v>
      </c>
      <c r="L124" s="57"/>
    </row>
    <row r="125" spans="2:12" s="51" customFormat="1" ht="17.25" customHeight="1" x14ac:dyDescent="0.35">
      <c r="B125" s="68" t="s">
        <v>27</v>
      </c>
      <c r="C125" s="221" t="s">
        <v>27</v>
      </c>
      <c r="D125" s="200" t="s">
        <v>329</v>
      </c>
      <c r="E125" s="201"/>
      <c r="F125" s="191" t="s">
        <v>285</v>
      </c>
      <c r="G125" s="191" t="s">
        <v>330</v>
      </c>
      <c r="H125" s="192" t="s">
        <v>331</v>
      </c>
      <c r="I125" s="215">
        <f>I126+I130+I139+I145+I149+I150</f>
        <v>0</v>
      </c>
      <c r="J125" s="215">
        <f>J126+J130+J139+J145+J149+J150</f>
        <v>0</v>
      </c>
      <c r="K125" s="215">
        <f>K126+K130+K139+K145+K149+K150</f>
        <v>0</v>
      </c>
      <c r="L125" s="57"/>
    </row>
    <row r="126" spans="2:12" s="51" customFormat="1" x14ac:dyDescent="0.35">
      <c r="B126" s="68" t="s">
        <v>332</v>
      </c>
      <c r="C126" s="236" t="s">
        <v>332</v>
      </c>
      <c r="D126" s="200" t="s">
        <v>333</v>
      </c>
      <c r="E126" s="201"/>
      <c r="F126" s="191" t="s">
        <v>287</v>
      </c>
      <c r="G126" s="191" t="s">
        <v>334</v>
      </c>
      <c r="H126" s="192" t="s">
        <v>335</v>
      </c>
      <c r="I126" s="215">
        <f>SUM(I127:I129)</f>
        <v>0</v>
      </c>
      <c r="J126" s="215">
        <f>SUM(J127:J129)</f>
        <v>0</v>
      </c>
      <c r="K126" s="215">
        <f>SUM(K127:K129)</f>
        <v>0</v>
      </c>
      <c r="L126" s="57"/>
    </row>
    <row r="127" spans="2:12" s="51" customFormat="1" ht="15" customHeight="1" x14ac:dyDescent="0.35">
      <c r="B127" s="68" t="s">
        <v>336</v>
      </c>
      <c r="C127" s="205" t="s">
        <v>336</v>
      </c>
      <c r="D127" s="204" t="s">
        <v>333</v>
      </c>
      <c r="E127" s="196"/>
      <c r="F127" s="197" t="s">
        <v>289</v>
      </c>
      <c r="G127" s="197" t="s">
        <v>337</v>
      </c>
      <c r="H127" s="198"/>
      <c r="I127" s="69"/>
      <c r="J127" s="69"/>
      <c r="K127" s="69"/>
      <c r="L127" s="57"/>
    </row>
    <row r="128" spans="2:12" s="51" customFormat="1" x14ac:dyDescent="0.35">
      <c r="B128" s="68" t="s">
        <v>338</v>
      </c>
      <c r="C128" s="205" t="s">
        <v>338</v>
      </c>
      <c r="D128" s="204" t="s">
        <v>339</v>
      </c>
      <c r="E128" s="196"/>
      <c r="F128" s="197" t="s">
        <v>292</v>
      </c>
      <c r="G128" s="197" t="s">
        <v>340</v>
      </c>
      <c r="H128" s="198"/>
      <c r="I128" s="69"/>
      <c r="J128" s="69"/>
      <c r="K128" s="69"/>
      <c r="L128" s="57"/>
    </row>
    <row r="129" spans="2:12" s="51" customFormat="1" x14ac:dyDescent="0.35">
      <c r="B129" s="68" t="s">
        <v>341</v>
      </c>
      <c r="C129" s="205" t="s">
        <v>341</v>
      </c>
      <c r="D129" s="207" t="s">
        <v>342</v>
      </c>
      <c r="E129" s="196"/>
      <c r="F129" s="197" t="s">
        <v>296</v>
      </c>
      <c r="G129" s="197" t="s">
        <v>343</v>
      </c>
      <c r="H129" s="198"/>
      <c r="I129" s="69"/>
      <c r="J129" s="69"/>
      <c r="K129" s="69"/>
      <c r="L129" s="57"/>
    </row>
    <row r="130" spans="2:12" s="51" customFormat="1" x14ac:dyDescent="0.35">
      <c r="B130" s="68"/>
      <c r="C130" s="236" t="s">
        <v>344</v>
      </c>
      <c r="D130" s="223" t="s">
        <v>345</v>
      </c>
      <c r="E130" s="201"/>
      <c r="F130" s="191"/>
      <c r="G130" s="191" t="s">
        <v>346</v>
      </c>
      <c r="H130" s="192" t="s">
        <v>347</v>
      </c>
      <c r="I130" s="215">
        <f>I131+I132</f>
        <v>0</v>
      </c>
      <c r="J130" s="215">
        <f>J131+J132</f>
        <v>0</v>
      </c>
      <c r="K130" s="215">
        <f>K131+K132</f>
        <v>0</v>
      </c>
      <c r="L130" s="57"/>
    </row>
    <row r="131" spans="2:12" s="51" customFormat="1" x14ac:dyDescent="0.35">
      <c r="B131" s="68"/>
      <c r="C131" s="205" t="s">
        <v>348</v>
      </c>
      <c r="D131" s="206" t="s">
        <v>349</v>
      </c>
      <c r="E131" s="196"/>
      <c r="F131" s="197"/>
      <c r="G131" s="197" t="s">
        <v>350</v>
      </c>
      <c r="H131" s="198"/>
      <c r="I131" s="69"/>
      <c r="J131" s="69"/>
      <c r="K131" s="69"/>
      <c r="L131" s="57"/>
    </row>
    <row r="132" spans="2:12" s="51" customFormat="1" x14ac:dyDescent="0.35">
      <c r="B132" s="68" t="s">
        <v>344</v>
      </c>
      <c r="C132" s="209" t="s">
        <v>351</v>
      </c>
      <c r="D132" s="200" t="s">
        <v>352</v>
      </c>
      <c r="E132" s="201"/>
      <c r="F132" s="191" t="s">
        <v>299</v>
      </c>
      <c r="G132" s="191" t="s">
        <v>353</v>
      </c>
      <c r="H132" s="192" t="s">
        <v>354</v>
      </c>
      <c r="I132" s="215">
        <f>SUM(I134:I138)</f>
        <v>0</v>
      </c>
      <c r="J132" s="215">
        <f>SUM(J134:J138)</f>
        <v>0</v>
      </c>
      <c r="K132" s="215">
        <f>SUM(K134:K138)</f>
        <v>0</v>
      </c>
      <c r="L132" s="57"/>
    </row>
    <row r="133" spans="2:12" s="51" customFormat="1" hidden="1" x14ac:dyDescent="0.35">
      <c r="B133" s="68" t="s">
        <v>348</v>
      </c>
      <c r="C133" s="208"/>
      <c r="D133" s="204" t="s">
        <v>355</v>
      </c>
      <c r="E133" s="196"/>
      <c r="F133" s="197" t="s">
        <v>311</v>
      </c>
      <c r="G133" s="197"/>
      <c r="H133" s="198"/>
      <c r="I133" s="71" t="s">
        <v>44</v>
      </c>
      <c r="J133" s="71" t="s">
        <v>44</v>
      </c>
      <c r="K133" s="71" t="s">
        <v>44</v>
      </c>
      <c r="L133" s="57"/>
    </row>
    <row r="134" spans="2:12" s="51" customFormat="1" x14ac:dyDescent="0.35">
      <c r="B134" s="68" t="s">
        <v>351</v>
      </c>
      <c r="C134" s="213" t="s">
        <v>356</v>
      </c>
      <c r="D134" s="204" t="s">
        <v>357</v>
      </c>
      <c r="E134" s="196"/>
      <c r="F134" s="197" t="s">
        <v>316</v>
      </c>
      <c r="G134" s="197" t="s">
        <v>358</v>
      </c>
      <c r="H134" s="198"/>
      <c r="I134" s="69"/>
      <c r="J134" s="69"/>
      <c r="K134" s="69"/>
      <c r="L134" s="57"/>
    </row>
    <row r="135" spans="2:12" s="51" customFormat="1" x14ac:dyDescent="0.35">
      <c r="B135" s="68" t="s">
        <v>359</v>
      </c>
      <c r="C135" s="213" t="s">
        <v>360</v>
      </c>
      <c r="D135" s="204" t="s">
        <v>361</v>
      </c>
      <c r="E135" s="196"/>
      <c r="F135" s="197" t="s">
        <v>320</v>
      </c>
      <c r="G135" s="197" t="s">
        <v>362</v>
      </c>
      <c r="H135" s="198"/>
      <c r="I135" s="69"/>
      <c r="J135" s="69"/>
      <c r="K135" s="69"/>
      <c r="L135" s="57"/>
    </row>
    <row r="136" spans="2:12" s="51" customFormat="1" x14ac:dyDescent="0.35">
      <c r="B136" s="68" t="s">
        <v>363</v>
      </c>
      <c r="C136" s="213" t="s">
        <v>364</v>
      </c>
      <c r="D136" s="207" t="s">
        <v>365</v>
      </c>
      <c r="E136" s="196"/>
      <c r="F136" s="197" t="s">
        <v>324</v>
      </c>
      <c r="G136" s="197" t="s">
        <v>366</v>
      </c>
      <c r="H136" s="198"/>
      <c r="I136" s="69"/>
      <c r="J136" s="69"/>
      <c r="K136" s="69"/>
      <c r="L136" s="57"/>
    </row>
    <row r="137" spans="2:12" s="51" customFormat="1" x14ac:dyDescent="0.35">
      <c r="B137" s="68"/>
      <c r="C137" s="213" t="s">
        <v>367</v>
      </c>
      <c r="D137" s="217" t="s">
        <v>368</v>
      </c>
      <c r="E137" s="196"/>
      <c r="F137" s="197"/>
      <c r="G137" s="197" t="s">
        <v>369</v>
      </c>
      <c r="H137" s="198"/>
      <c r="I137" s="69"/>
      <c r="J137" s="69"/>
      <c r="K137" s="69"/>
      <c r="L137" s="57"/>
    </row>
    <row r="138" spans="2:12" s="51" customFormat="1" x14ac:dyDescent="0.35">
      <c r="B138" s="68"/>
      <c r="C138" s="213" t="s">
        <v>370</v>
      </c>
      <c r="D138" s="217" t="s">
        <v>371</v>
      </c>
      <c r="E138" s="196"/>
      <c r="F138" s="197"/>
      <c r="G138" s="197" t="s">
        <v>372</v>
      </c>
      <c r="H138" s="198"/>
      <c r="I138" s="69"/>
      <c r="J138" s="69"/>
      <c r="K138" s="69"/>
      <c r="L138" s="57"/>
    </row>
    <row r="139" spans="2:12" s="51" customFormat="1" x14ac:dyDescent="0.35">
      <c r="B139" s="68"/>
      <c r="C139" s="236" t="s">
        <v>373</v>
      </c>
      <c r="D139" s="223" t="s">
        <v>374</v>
      </c>
      <c r="E139" s="201"/>
      <c r="F139" s="191"/>
      <c r="G139" s="191" t="s">
        <v>375</v>
      </c>
      <c r="H139" s="192" t="s">
        <v>376</v>
      </c>
      <c r="I139" s="215">
        <f>SUM(I140:I141)</f>
        <v>0</v>
      </c>
      <c r="J139" s="215">
        <f>SUM(J140:J141)</f>
        <v>0</v>
      </c>
      <c r="K139" s="215">
        <f>SUM(K140:K141)</f>
        <v>0</v>
      </c>
      <c r="L139" s="57"/>
    </row>
    <row r="140" spans="2:12" s="51" customFormat="1" x14ac:dyDescent="0.35">
      <c r="B140" s="68"/>
      <c r="C140" s="205" t="s">
        <v>377</v>
      </c>
      <c r="D140" s="217" t="s">
        <v>378</v>
      </c>
      <c r="E140" s="196"/>
      <c r="F140" s="197"/>
      <c r="G140" s="237" t="s">
        <v>379</v>
      </c>
      <c r="H140" s="198"/>
      <c r="I140" s="69"/>
      <c r="J140" s="69"/>
      <c r="K140" s="69"/>
      <c r="L140" s="57"/>
    </row>
    <row r="141" spans="2:12" s="51" customFormat="1" x14ac:dyDescent="0.35">
      <c r="B141" s="68"/>
      <c r="C141" s="205" t="s">
        <v>380</v>
      </c>
      <c r="D141" s="217" t="s">
        <v>381</v>
      </c>
      <c r="E141" s="196"/>
      <c r="F141" s="197"/>
      <c r="G141" s="237" t="s">
        <v>382</v>
      </c>
      <c r="H141" s="198"/>
      <c r="I141" s="69"/>
      <c r="J141" s="69"/>
      <c r="K141" s="69"/>
      <c r="L141" s="57"/>
    </row>
    <row r="142" spans="2:12" s="51" customFormat="1" hidden="1" x14ac:dyDescent="0.35">
      <c r="B142" s="68" t="s">
        <v>373</v>
      </c>
      <c r="C142" s="230"/>
      <c r="D142" s="200" t="s">
        <v>383</v>
      </c>
      <c r="E142" s="201"/>
      <c r="F142" s="191" t="s">
        <v>328</v>
      </c>
      <c r="G142" s="191"/>
      <c r="H142" s="192"/>
      <c r="I142" s="71" t="s">
        <v>44</v>
      </c>
      <c r="J142" s="71" t="s">
        <v>44</v>
      </c>
      <c r="K142" s="71" t="s">
        <v>44</v>
      </c>
      <c r="L142" s="57"/>
    </row>
    <row r="143" spans="2:12" s="51" customFormat="1" hidden="1" x14ac:dyDescent="0.35">
      <c r="B143" s="68" t="s">
        <v>377</v>
      </c>
      <c r="C143" s="208"/>
      <c r="D143" s="207" t="s">
        <v>384</v>
      </c>
      <c r="E143" s="196"/>
      <c r="F143" s="197" t="s">
        <v>330</v>
      </c>
      <c r="G143" s="197"/>
      <c r="H143" s="198"/>
      <c r="I143" s="71" t="s">
        <v>44</v>
      </c>
      <c r="J143" s="71" t="s">
        <v>44</v>
      </c>
      <c r="K143" s="71" t="s">
        <v>44</v>
      </c>
      <c r="L143" s="57"/>
    </row>
    <row r="144" spans="2:12" s="51" customFormat="1" hidden="1" x14ac:dyDescent="0.35">
      <c r="B144" s="68" t="s">
        <v>380</v>
      </c>
      <c r="C144" s="208"/>
      <c r="D144" s="207" t="s">
        <v>381</v>
      </c>
      <c r="E144" s="196"/>
      <c r="F144" s="197" t="s">
        <v>334</v>
      </c>
      <c r="G144" s="197"/>
      <c r="H144" s="198"/>
      <c r="I144" s="71" t="s">
        <v>44</v>
      </c>
      <c r="J144" s="71" t="s">
        <v>44</v>
      </c>
      <c r="K144" s="71" t="s">
        <v>44</v>
      </c>
      <c r="L144" s="57"/>
    </row>
    <row r="145" spans="2:12" s="51" customFormat="1" x14ac:dyDescent="0.35">
      <c r="B145" s="68" t="s">
        <v>385</v>
      </c>
      <c r="C145" s="236" t="s">
        <v>385</v>
      </c>
      <c r="D145" s="200" t="s">
        <v>386</v>
      </c>
      <c r="E145" s="201"/>
      <c r="F145" s="191" t="s">
        <v>337</v>
      </c>
      <c r="G145" s="191" t="s">
        <v>387</v>
      </c>
      <c r="H145" s="192" t="s">
        <v>388</v>
      </c>
      <c r="I145" s="215">
        <f>SUM(I146:I148)</f>
        <v>0</v>
      </c>
      <c r="J145" s="215">
        <f>SUM(J146:J148)</f>
        <v>0</v>
      </c>
      <c r="K145" s="215">
        <f>SUM(K146:K148)</f>
        <v>0</v>
      </c>
      <c r="L145" s="57"/>
    </row>
    <row r="146" spans="2:12" s="51" customFormat="1" x14ac:dyDescent="0.35">
      <c r="B146" s="68" t="s">
        <v>389</v>
      </c>
      <c r="C146" s="205" t="s">
        <v>389</v>
      </c>
      <c r="D146" s="204" t="s">
        <v>390</v>
      </c>
      <c r="E146" s="196"/>
      <c r="F146" s="197" t="s">
        <v>340</v>
      </c>
      <c r="G146" s="197" t="s">
        <v>391</v>
      </c>
      <c r="H146" s="198"/>
      <c r="I146" s="69"/>
      <c r="J146" s="69"/>
      <c r="K146" s="69"/>
      <c r="L146" s="57"/>
    </row>
    <row r="147" spans="2:12" s="51" customFormat="1" x14ac:dyDescent="0.35">
      <c r="B147" s="68" t="s">
        <v>392</v>
      </c>
      <c r="C147" s="205" t="s">
        <v>392</v>
      </c>
      <c r="D147" s="204" t="s">
        <v>393</v>
      </c>
      <c r="E147" s="196"/>
      <c r="F147" s="197" t="s">
        <v>343</v>
      </c>
      <c r="G147" s="197" t="s">
        <v>394</v>
      </c>
      <c r="H147" s="198"/>
      <c r="I147" s="69"/>
      <c r="J147" s="69"/>
      <c r="K147" s="69"/>
      <c r="L147" s="57"/>
    </row>
    <row r="148" spans="2:12" s="51" customFormat="1" x14ac:dyDescent="0.35">
      <c r="B148" s="68"/>
      <c r="C148" s="205" t="s">
        <v>395</v>
      </c>
      <c r="D148" s="206" t="s">
        <v>396</v>
      </c>
      <c r="E148" s="196"/>
      <c r="F148" s="197"/>
      <c r="G148" s="197" t="s">
        <v>397</v>
      </c>
      <c r="H148" s="198"/>
      <c r="I148" s="69"/>
      <c r="J148" s="69"/>
      <c r="K148" s="69"/>
      <c r="L148" s="57"/>
    </row>
    <row r="149" spans="2:12" s="51" customFormat="1" x14ac:dyDescent="0.35">
      <c r="B149" s="68" t="s">
        <v>398</v>
      </c>
      <c r="C149" s="213" t="s">
        <v>399</v>
      </c>
      <c r="D149" s="238" t="s">
        <v>400</v>
      </c>
      <c r="E149" s="216"/>
      <c r="F149" s="197" t="s">
        <v>346</v>
      </c>
      <c r="G149" s="197" t="s">
        <v>401</v>
      </c>
      <c r="H149" s="198"/>
      <c r="I149" s="79"/>
      <c r="J149" s="79"/>
      <c r="K149" s="79"/>
      <c r="L149" s="57"/>
    </row>
    <row r="150" spans="2:12" s="51" customFormat="1" x14ac:dyDescent="0.35">
      <c r="B150" s="68"/>
      <c r="C150" s="213" t="s">
        <v>402</v>
      </c>
      <c r="D150" s="239" t="s">
        <v>403</v>
      </c>
      <c r="E150" s="216"/>
      <c r="F150" s="197"/>
      <c r="G150" s="197" t="s">
        <v>404</v>
      </c>
      <c r="H150" s="198"/>
      <c r="I150" s="80"/>
      <c r="J150" s="80"/>
      <c r="K150" s="80"/>
      <c r="L150" s="57"/>
    </row>
    <row r="151" spans="2:12" s="51" customFormat="1" x14ac:dyDescent="0.35">
      <c r="B151" s="68" t="s">
        <v>31</v>
      </c>
      <c r="C151" s="236" t="s">
        <v>405</v>
      </c>
      <c r="D151" s="200" t="s">
        <v>406</v>
      </c>
      <c r="E151" s="201"/>
      <c r="F151" s="191" t="s">
        <v>350</v>
      </c>
      <c r="G151" s="191" t="s">
        <v>407</v>
      </c>
      <c r="H151" s="192" t="s">
        <v>408</v>
      </c>
      <c r="I151" s="215">
        <f>I152+I157</f>
        <v>0</v>
      </c>
      <c r="J151" s="215">
        <f>J152+J157</f>
        <v>0</v>
      </c>
      <c r="K151" s="215">
        <f>K152+K157</f>
        <v>0</v>
      </c>
      <c r="L151" s="57"/>
    </row>
    <row r="152" spans="2:12" s="51" customFormat="1" x14ac:dyDescent="0.35">
      <c r="B152" s="68" t="s">
        <v>36</v>
      </c>
      <c r="C152" s="236" t="s">
        <v>32</v>
      </c>
      <c r="D152" s="200" t="s">
        <v>409</v>
      </c>
      <c r="E152" s="201"/>
      <c r="F152" s="191" t="s">
        <v>353</v>
      </c>
      <c r="G152" s="191" t="s">
        <v>410</v>
      </c>
      <c r="H152" s="192" t="s">
        <v>411</v>
      </c>
      <c r="I152" s="70">
        <f>I153+I154+I155+I156</f>
        <v>0</v>
      </c>
      <c r="J152" s="70">
        <f>J153+J154+J155+J156</f>
        <v>0</v>
      </c>
      <c r="K152" s="70">
        <f>K153+K154+K155+K156</f>
        <v>0</v>
      </c>
      <c r="L152" s="57"/>
    </row>
    <row r="153" spans="2:12" s="51" customFormat="1" x14ac:dyDescent="0.35">
      <c r="B153" s="68" t="s">
        <v>45</v>
      </c>
      <c r="C153" s="205" t="s">
        <v>412</v>
      </c>
      <c r="D153" s="207" t="s">
        <v>413</v>
      </c>
      <c r="E153" s="196"/>
      <c r="F153" s="197" t="s">
        <v>362</v>
      </c>
      <c r="G153" s="197" t="s">
        <v>414</v>
      </c>
      <c r="H153" s="198"/>
      <c r="I153" s="69"/>
      <c r="J153" s="69"/>
      <c r="K153" s="69"/>
      <c r="L153" s="57"/>
    </row>
    <row r="154" spans="2:12" s="51" customFormat="1" x14ac:dyDescent="0.35">
      <c r="B154" s="68" t="s">
        <v>56</v>
      </c>
      <c r="C154" s="205" t="s">
        <v>415</v>
      </c>
      <c r="D154" s="207" t="s">
        <v>416</v>
      </c>
      <c r="E154" s="196"/>
      <c r="F154" s="197" t="s">
        <v>366</v>
      </c>
      <c r="G154" s="197" t="s">
        <v>417</v>
      </c>
      <c r="H154" s="198"/>
      <c r="I154" s="69"/>
      <c r="J154" s="69"/>
      <c r="K154" s="69"/>
      <c r="L154" s="57"/>
    </row>
    <row r="155" spans="2:12" s="51" customFormat="1" x14ac:dyDescent="0.35">
      <c r="B155" s="68" t="s">
        <v>41</v>
      </c>
      <c r="C155" s="205" t="s">
        <v>418</v>
      </c>
      <c r="D155" s="207" t="s">
        <v>419</v>
      </c>
      <c r="E155" s="196"/>
      <c r="F155" s="197" t="s">
        <v>358</v>
      </c>
      <c r="G155" s="197" t="s">
        <v>420</v>
      </c>
      <c r="H155" s="198"/>
      <c r="I155" s="69"/>
      <c r="J155" s="69"/>
      <c r="K155" s="69"/>
      <c r="L155" s="57"/>
    </row>
    <row r="156" spans="2:12" s="51" customFormat="1" x14ac:dyDescent="0.35">
      <c r="B156" s="68" t="s">
        <v>51</v>
      </c>
      <c r="C156" s="205" t="s">
        <v>421</v>
      </c>
      <c r="D156" s="204" t="s">
        <v>422</v>
      </c>
      <c r="E156" s="196"/>
      <c r="F156" s="197" t="s">
        <v>369</v>
      </c>
      <c r="G156" s="197" t="s">
        <v>423</v>
      </c>
      <c r="H156" s="198"/>
      <c r="I156" s="69"/>
      <c r="J156" s="69"/>
      <c r="K156" s="69"/>
      <c r="L156" s="57"/>
    </row>
    <row r="157" spans="2:12" s="51" customFormat="1" x14ac:dyDescent="0.35">
      <c r="B157" s="68"/>
      <c r="C157" s="236" t="s">
        <v>424</v>
      </c>
      <c r="D157" s="223" t="s">
        <v>425</v>
      </c>
      <c r="E157" s="201"/>
      <c r="F157" s="191"/>
      <c r="G157" s="191" t="s">
        <v>426</v>
      </c>
      <c r="H157" s="192" t="s">
        <v>427</v>
      </c>
      <c r="I157" s="215">
        <f>I158+I174</f>
        <v>0</v>
      </c>
      <c r="J157" s="215">
        <f>J158+J174</f>
        <v>0</v>
      </c>
      <c r="K157" s="215">
        <f>K158+K174</f>
        <v>0</v>
      </c>
      <c r="L157" s="57"/>
    </row>
    <row r="158" spans="2:12" s="51" customFormat="1" x14ac:dyDescent="0.35">
      <c r="B158" s="68" t="s">
        <v>81</v>
      </c>
      <c r="C158" s="236" t="s">
        <v>173</v>
      </c>
      <c r="D158" s="200" t="s">
        <v>428</v>
      </c>
      <c r="E158" s="201"/>
      <c r="F158" s="191" t="s">
        <v>372</v>
      </c>
      <c r="G158" s="191" t="s">
        <v>429</v>
      </c>
      <c r="H158" s="192"/>
      <c r="I158" s="215">
        <f>I159+I162+I163+I164+I165+I166+I167+I168+I169</f>
        <v>0</v>
      </c>
      <c r="J158" s="215">
        <f>J159+J162+J163+J164+J165+J166+J167+J168+J169</f>
        <v>0</v>
      </c>
      <c r="K158" s="215">
        <f>K159+K162+K163+K164+K165+K166+K167+K168+K169</f>
        <v>0</v>
      </c>
      <c r="L158" s="57"/>
    </row>
    <row r="159" spans="2:12" s="51" customFormat="1" x14ac:dyDescent="0.35">
      <c r="B159" s="68"/>
      <c r="C159" s="209" t="s">
        <v>177</v>
      </c>
      <c r="D159" s="200" t="s">
        <v>430</v>
      </c>
      <c r="E159" s="201"/>
      <c r="F159" s="191"/>
      <c r="G159" s="191" t="s">
        <v>431</v>
      </c>
      <c r="H159" s="192" t="s">
        <v>432</v>
      </c>
      <c r="I159" s="215">
        <f>I160+I161</f>
        <v>0</v>
      </c>
      <c r="J159" s="215">
        <f>J160+J161</f>
        <v>0</v>
      </c>
      <c r="K159" s="215">
        <f>K160+K161</f>
        <v>0</v>
      </c>
      <c r="L159" s="57"/>
    </row>
    <row r="160" spans="2:12" s="51" customFormat="1" x14ac:dyDescent="0.35">
      <c r="B160" s="68"/>
      <c r="C160" s="213" t="s">
        <v>433</v>
      </c>
      <c r="D160" s="217" t="s">
        <v>434</v>
      </c>
      <c r="E160" s="216"/>
      <c r="F160" s="197"/>
      <c r="G160" s="197" t="s">
        <v>435</v>
      </c>
      <c r="H160" s="198"/>
      <c r="I160" s="81"/>
      <c r="J160" s="81"/>
      <c r="K160" s="81"/>
      <c r="L160" s="57"/>
    </row>
    <row r="161" spans="2:13" s="51" customFormat="1" x14ac:dyDescent="0.35">
      <c r="B161" s="68"/>
      <c r="C161" s="213" t="s">
        <v>436</v>
      </c>
      <c r="D161" s="217" t="s">
        <v>437</v>
      </c>
      <c r="E161" s="216"/>
      <c r="F161" s="197"/>
      <c r="G161" s="197" t="s">
        <v>438</v>
      </c>
      <c r="H161" s="198"/>
      <c r="I161" s="81"/>
      <c r="J161" s="81"/>
      <c r="K161" s="81"/>
      <c r="L161" s="57"/>
    </row>
    <row r="162" spans="2:13" s="51" customFormat="1" x14ac:dyDescent="0.35">
      <c r="B162" s="68"/>
      <c r="C162" s="213" t="s">
        <v>180</v>
      </c>
      <c r="D162" s="217" t="s">
        <v>439</v>
      </c>
      <c r="E162" s="216"/>
      <c r="F162" s="197"/>
      <c r="G162" s="197" t="s">
        <v>440</v>
      </c>
      <c r="H162" s="198"/>
      <c r="I162" s="81"/>
      <c r="J162" s="81"/>
      <c r="K162" s="81"/>
      <c r="L162" s="57"/>
    </row>
    <row r="163" spans="2:13" s="51" customFormat="1" x14ac:dyDescent="0.35">
      <c r="B163" s="68" t="s">
        <v>116</v>
      </c>
      <c r="C163" s="213" t="s">
        <v>183</v>
      </c>
      <c r="D163" s="224" t="s">
        <v>441</v>
      </c>
      <c r="E163" s="196"/>
      <c r="F163" s="197" t="s">
        <v>391</v>
      </c>
      <c r="G163" s="197" t="s">
        <v>442</v>
      </c>
      <c r="H163" s="198"/>
      <c r="I163" s="81"/>
      <c r="J163" s="81"/>
      <c r="K163" s="81"/>
      <c r="L163" s="57"/>
    </row>
    <row r="164" spans="2:13" s="51" customFormat="1" x14ac:dyDescent="0.35">
      <c r="B164" s="68" t="s">
        <v>85</v>
      </c>
      <c r="C164" s="213" t="s">
        <v>194</v>
      </c>
      <c r="D164" s="224" t="s">
        <v>443</v>
      </c>
      <c r="E164" s="216"/>
      <c r="F164" s="197" t="s">
        <v>375</v>
      </c>
      <c r="G164" s="197" t="s">
        <v>444</v>
      </c>
      <c r="H164" s="198"/>
      <c r="I164" s="81"/>
      <c r="J164" s="81"/>
      <c r="K164" s="81"/>
      <c r="L164" s="57"/>
    </row>
    <row r="165" spans="2:13" s="51" customFormat="1" x14ac:dyDescent="0.35">
      <c r="B165" s="68" t="s">
        <v>124</v>
      </c>
      <c r="C165" s="213" t="s">
        <v>190</v>
      </c>
      <c r="D165" s="224" t="s">
        <v>445</v>
      </c>
      <c r="E165" s="196"/>
      <c r="F165" s="197" t="s">
        <v>397</v>
      </c>
      <c r="G165" s="197" t="s">
        <v>446</v>
      </c>
      <c r="H165" s="198"/>
      <c r="I165" s="81"/>
      <c r="J165" s="81"/>
      <c r="K165" s="81"/>
      <c r="L165" s="57"/>
    </row>
    <row r="166" spans="2:13" s="51" customFormat="1" ht="15" customHeight="1" x14ac:dyDescent="0.35">
      <c r="B166" s="68" t="s">
        <v>92</v>
      </c>
      <c r="C166" s="213" t="s">
        <v>198</v>
      </c>
      <c r="D166" s="240" t="s">
        <v>447</v>
      </c>
      <c r="E166" s="216"/>
      <c r="F166" s="197" t="s">
        <v>379</v>
      </c>
      <c r="G166" s="197" t="s">
        <v>448</v>
      </c>
      <c r="H166" s="198"/>
      <c r="I166" s="81"/>
      <c r="J166" s="81"/>
      <c r="K166" s="81"/>
      <c r="L166" s="57"/>
    </row>
    <row r="167" spans="2:13" s="51" customFormat="1" x14ac:dyDescent="0.35">
      <c r="B167" s="68" t="s">
        <v>100</v>
      </c>
      <c r="C167" s="213" t="s">
        <v>449</v>
      </c>
      <c r="D167" s="207" t="s">
        <v>450</v>
      </c>
      <c r="E167" s="216"/>
      <c r="F167" s="197" t="s">
        <v>382</v>
      </c>
      <c r="G167" s="197" t="s">
        <v>451</v>
      </c>
      <c r="H167" s="198"/>
      <c r="I167" s="81"/>
      <c r="J167" s="81"/>
      <c r="K167" s="81"/>
      <c r="L167" s="57"/>
    </row>
    <row r="168" spans="2:13" s="51" customFormat="1" ht="15" customHeight="1" x14ac:dyDescent="0.35">
      <c r="B168" s="68" t="s">
        <v>452</v>
      </c>
      <c r="C168" s="213" t="s">
        <v>453</v>
      </c>
      <c r="D168" s="225" t="s">
        <v>454</v>
      </c>
      <c r="E168" s="196"/>
      <c r="F168" s="197" t="s">
        <v>407</v>
      </c>
      <c r="G168" s="197" t="s">
        <v>455</v>
      </c>
      <c r="H168" s="198"/>
      <c r="I168" s="81"/>
      <c r="J168" s="81"/>
      <c r="K168" s="81"/>
      <c r="L168" s="57"/>
    </row>
    <row r="169" spans="2:13" s="51" customFormat="1" ht="15" customHeight="1" x14ac:dyDescent="0.35">
      <c r="B169" s="68"/>
      <c r="C169" s="209" t="s">
        <v>456</v>
      </c>
      <c r="D169" s="200" t="s">
        <v>457</v>
      </c>
      <c r="E169" s="201"/>
      <c r="F169" s="191"/>
      <c r="G169" s="191" t="s">
        <v>458</v>
      </c>
      <c r="H169" s="192" t="s">
        <v>459</v>
      </c>
      <c r="I169" s="215">
        <f>I170+I171+I172</f>
        <v>0</v>
      </c>
      <c r="J169" s="215">
        <f>J170+J171+J172</f>
        <v>0</v>
      </c>
      <c r="K169" s="215">
        <f>K170+K171+K172</f>
        <v>0</v>
      </c>
      <c r="L169" s="57"/>
    </row>
    <row r="170" spans="2:13" s="51" customFormat="1" x14ac:dyDescent="0.35">
      <c r="B170" s="68" t="s">
        <v>103</v>
      </c>
      <c r="C170" s="213" t="s">
        <v>460</v>
      </c>
      <c r="D170" s="214" t="s">
        <v>461</v>
      </c>
      <c r="E170" s="196"/>
      <c r="F170" s="197" t="s">
        <v>387</v>
      </c>
      <c r="G170" s="197" t="s">
        <v>462</v>
      </c>
      <c r="H170" s="198"/>
      <c r="I170" s="81"/>
      <c r="J170" s="81"/>
      <c r="K170" s="81"/>
      <c r="L170" s="57"/>
    </row>
    <row r="171" spans="2:13" s="51" customFormat="1" x14ac:dyDescent="0.35">
      <c r="B171" s="68" t="s">
        <v>463</v>
      </c>
      <c r="C171" s="213" t="s">
        <v>464</v>
      </c>
      <c r="D171" s="207" t="s">
        <v>465</v>
      </c>
      <c r="E171" s="196"/>
      <c r="F171" s="197" t="s">
        <v>401</v>
      </c>
      <c r="G171" s="197" t="s">
        <v>466</v>
      </c>
      <c r="H171" s="198"/>
      <c r="I171" s="81"/>
      <c r="J171" s="81"/>
      <c r="K171" s="81"/>
      <c r="L171" s="57"/>
    </row>
    <row r="172" spans="2:13" s="51" customFormat="1" ht="15" customHeight="1" x14ac:dyDescent="0.35">
      <c r="B172" s="68" t="s">
        <v>99</v>
      </c>
      <c r="C172" s="213" t="s">
        <v>467</v>
      </c>
      <c r="D172" s="224" t="s">
        <v>468</v>
      </c>
      <c r="E172" s="196"/>
      <c r="F172" s="197" t="s">
        <v>404</v>
      </c>
      <c r="G172" s="197" t="s">
        <v>469</v>
      </c>
      <c r="H172" s="198"/>
      <c r="I172" s="81"/>
      <c r="J172" s="81"/>
      <c r="K172" s="81"/>
      <c r="L172" s="57"/>
      <c r="M172" s="82"/>
    </row>
    <row r="173" spans="2:13" s="51" customFormat="1" hidden="1" x14ac:dyDescent="0.35">
      <c r="B173" s="68" t="s">
        <v>112</v>
      </c>
      <c r="C173" s="208"/>
      <c r="D173" s="224" t="s">
        <v>470</v>
      </c>
      <c r="E173" s="196"/>
      <c r="F173" s="197" t="s">
        <v>394</v>
      </c>
      <c r="G173" s="197"/>
      <c r="H173" s="198"/>
      <c r="I173" s="71" t="s">
        <v>44</v>
      </c>
      <c r="J173" s="71" t="s">
        <v>44</v>
      </c>
      <c r="K173" s="71" t="s">
        <v>44</v>
      </c>
      <c r="L173" s="57"/>
    </row>
    <row r="174" spans="2:13" s="51" customFormat="1" x14ac:dyDescent="0.35">
      <c r="B174" s="68" t="s">
        <v>132</v>
      </c>
      <c r="C174" s="236" t="s">
        <v>201</v>
      </c>
      <c r="D174" s="200" t="s">
        <v>471</v>
      </c>
      <c r="E174" s="201"/>
      <c r="F174" s="191" t="s">
        <v>410</v>
      </c>
      <c r="G174" s="191" t="s">
        <v>472</v>
      </c>
      <c r="H174" s="192" t="s">
        <v>473</v>
      </c>
      <c r="I174" s="215">
        <f>I175+I178+I179+I180+I181+I182+I183+I184</f>
        <v>0</v>
      </c>
      <c r="J174" s="215">
        <f>J175+J178+J179+J180+J181+J182+J183+J184</f>
        <v>0</v>
      </c>
      <c r="K174" s="215">
        <f>K175+K178+K179+K180+K181+K182+K183+K184</f>
        <v>0</v>
      </c>
      <c r="L174" s="57"/>
    </row>
    <row r="175" spans="2:13" s="51" customFormat="1" x14ac:dyDescent="0.35">
      <c r="B175" s="68"/>
      <c r="C175" s="209" t="s">
        <v>209</v>
      </c>
      <c r="D175" s="223" t="s">
        <v>430</v>
      </c>
      <c r="E175" s="201"/>
      <c r="F175" s="191"/>
      <c r="G175" s="191" t="s">
        <v>474</v>
      </c>
      <c r="H175" s="192" t="s">
        <v>475</v>
      </c>
      <c r="I175" s="215">
        <f>I176+I177</f>
        <v>0</v>
      </c>
      <c r="J175" s="215">
        <f>J176+J177</f>
        <v>0</v>
      </c>
      <c r="K175" s="215">
        <f>K176+K177</f>
        <v>0</v>
      </c>
      <c r="L175" s="57"/>
    </row>
    <row r="176" spans="2:13" s="51" customFormat="1" x14ac:dyDescent="0.35">
      <c r="B176" s="68"/>
      <c r="C176" s="213" t="s">
        <v>210</v>
      </c>
      <c r="D176" s="240" t="s">
        <v>434</v>
      </c>
      <c r="E176" s="216"/>
      <c r="F176" s="197"/>
      <c r="G176" s="197" t="s">
        <v>476</v>
      </c>
      <c r="H176" s="198"/>
      <c r="I176" s="81"/>
      <c r="J176" s="81"/>
      <c r="K176" s="81"/>
      <c r="L176" s="57"/>
    </row>
    <row r="177" spans="2:12" s="51" customFormat="1" x14ac:dyDescent="0.35">
      <c r="B177" s="68"/>
      <c r="C177" s="213" t="s">
        <v>214</v>
      </c>
      <c r="D177" s="240" t="s">
        <v>437</v>
      </c>
      <c r="E177" s="216"/>
      <c r="F177" s="197"/>
      <c r="G177" s="197" t="s">
        <v>477</v>
      </c>
      <c r="H177" s="198"/>
      <c r="I177" s="81"/>
      <c r="J177" s="81"/>
      <c r="K177" s="81"/>
      <c r="L177" s="57"/>
    </row>
    <row r="178" spans="2:12" s="51" customFormat="1" x14ac:dyDescent="0.35">
      <c r="B178" s="68"/>
      <c r="C178" s="213" t="s">
        <v>213</v>
      </c>
      <c r="D178" s="240" t="s">
        <v>439</v>
      </c>
      <c r="E178" s="216"/>
      <c r="F178" s="197"/>
      <c r="G178" s="197" t="s">
        <v>478</v>
      </c>
      <c r="H178" s="198"/>
      <c r="I178" s="81"/>
      <c r="J178" s="81"/>
      <c r="K178" s="81"/>
      <c r="L178" s="57"/>
    </row>
    <row r="179" spans="2:12" s="51" customFormat="1" x14ac:dyDescent="0.35">
      <c r="B179" s="68" t="s">
        <v>479</v>
      </c>
      <c r="C179" s="213" t="s">
        <v>217</v>
      </c>
      <c r="D179" s="225" t="s">
        <v>480</v>
      </c>
      <c r="E179" s="196"/>
      <c r="F179" s="197" t="s">
        <v>435</v>
      </c>
      <c r="G179" s="197" t="s">
        <v>481</v>
      </c>
      <c r="H179" s="198"/>
      <c r="I179" s="69"/>
      <c r="J179" s="69"/>
      <c r="K179" s="69"/>
      <c r="L179" s="57"/>
    </row>
    <row r="180" spans="2:12" s="51" customFormat="1" x14ac:dyDescent="0.35">
      <c r="B180" s="68" t="s">
        <v>136</v>
      </c>
      <c r="C180" s="213" t="s">
        <v>229</v>
      </c>
      <c r="D180" s="224" t="s">
        <v>482</v>
      </c>
      <c r="E180" s="196"/>
      <c r="F180" s="197" t="s">
        <v>414</v>
      </c>
      <c r="G180" s="197" t="s">
        <v>483</v>
      </c>
      <c r="H180" s="198"/>
      <c r="I180" s="69"/>
      <c r="J180" s="69"/>
      <c r="K180" s="69"/>
      <c r="L180" s="57"/>
    </row>
    <row r="181" spans="2:12" s="51" customFormat="1" x14ac:dyDescent="0.35">
      <c r="B181" s="68"/>
      <c r="C181" s="213" t="s">
        <v>233</v>
      </c>
      <c r="D181" s="214" t="s">
        <v>484</v>
      </c>
      <c r="E181" s="196"/>
      <c r="F181" s="197"/>
      <c r="G181" s="197" t="s">
        <v>485</v>
      </c>
      <c r="H181" s="198"/>
      <c r="I181" s="69"/>
      <c r="J181" s="69"/>
      <c r="K181" s="69"/>
      <c r="L181" s="57"/>
    </row>
    <row r="182" spans="2:12" s="51" customFormat="1" x14ac:dyDescent="0.35">
      <c r="B182" s="68" t="s">
        <v>139</v>
      </c>
      <c r="C182" s="213" t="s">
        <v>237</v>
      </c>
      <c r="D182" s="240" t="s">
        <v>447</v>
      </c>
      <c r="E182" s="196"/>
      <c r="F182" s="197" t="s">
        <v>417</v>
      </c>
      <c r="G182" s="197" t="s">
        <v>486</v>
      </c>
      <c r="H182" s="198"/>
      <c r="I182" s="69"/>
      <c r="J182" s="69"/>
      <c r="K182" s="69"/>
      <c r="L182" s="57"/>
    </row>
    <row r="183" spans="2:12" s="51" customFormat="1" x14ac:dyDescent="0.35">
      <c r="B183" s="68" t="s">
        <v>142</v>
      </c>
      <c r="C183" s="213" t="s">
        <v>241</v>
      </c>
      <c r="D183" s="225" t="s">
        <v>450</v>
      </c>
      <c r="E183" s="196"/>
      <c r="F183" s="197" t="s">
        <v>420</v>
      </c>
      <c r="G183" s="197" t="s">
        <v>487</v>
      </c>
      <c r="H183" s="198"/>
      <c r="I183" s="69"/>
      <c r="J183" s="69"/>
      <c r="K183" s="69"/>
      <c r="L183" s="57"/>
    </row>
    <row r="184" spans="2:12" s="51" customFormat="1" x14ac:dyDescent="0.35">
      <c r="B184" s="68"/>
      <c r="C184" s="209" t="s">
        <v>221</v>
      </c>
      <c r="D184" s="200" t="s">
        <v>488</v>
      </c>
      <c r="E184" s="201"/>
      <c r="F184" s="191"/>
      <c r="G184" s="191" t="s">
        <v>489</v>
      </c>
      <c r="H184" s="192" t="s">
        <v>490</v>
      </c>
      <c r="I184" s="215">
        <f>I185+I186+I187+I188+I189+I190+I191</f>
        <v>0</v>
      </c>
      <c r="J184" s="215">
        <f>J185+J186+J187+J188+J189+J190+J191</f>
        <v>0</v>
      </c>
      <c r="K184" s="215">
        <f>K185+K186+K187+K188+K189+K190+K191</f>
        <v>0</v>
      </c>
      <c r="L184" s="57"/>
    </row>
    <row r="185" spans="2:12" s="51" customFormat="1" x14ac:dyDescent="0.35">
      <c r="B185" s="68" t="s">
        <v>145</v>
      </c>
      <c r="C185" s="213" t="s">
        <v>491</v>
      </c>
      <c r="D185" s="214" t="s">
        <v>461</v>
      </c>
      <c r="E185" s="196"/>
      <c r="F185" s="197" t="s">
        <v>423</v>
      </c>
      <c r="G185" s="197" t="s">
        <v>492</v>
      </c>
      <c r="H185" s="198"/>
      <c r="I185" s="69"/>
      <c r="J185" s="69"/>
      <c r="K185" s="69"/>
      <c r="L185" s="57"/>
    </row>
    <row r="186" spans="2:12" s="51" customFormat="1" x14ac:dyDescent="0.35">
      <c r="B186" s="68"/>
      <c r="C186" s="213" t="s">
        <v>493</v>
      </c>
      <c r="D186" s="240" t="s">
        <v>494</v>
      </c>
      <c r="E186" s="196"/>
      <c r="F186" s="197"/>
      <c r="G186" s="197" t="s">
        <v>495</v>
      </c>
      <c r="H186" s="198"/>
      <c r="I186" s="81"/>
      <c r="J186" s="81"/>
      <c r="K186" s="81"/>
      <c r="L186" s="57"/>
    </row>
    <row r="187" spans="2:12" s="51" customFormat="1" x14ac:dyDescent="0.35">
      <c r="B187" s="68" t="s">
        <v>148</v>
      </c>
      <c r="C187" s="213" t="s">
        <v>496</v>
      </c>
      <c r="D187" s="204" t="s">
        <v>497</v>
      </c>
      <c r="E187" s="196"/>
      <c r="F187" s="197" t="s">
        <v>426</v>
      </c>
      <c r="G187" s="197" t="s">
        <v>498</v>
      </c>
      <c r="H187" s="198"/>
      <c r="I187" s="69"/>
      <c r="J187" s="69"/>
      <c r="K187" s="69"/>
      <c r="L187" s="57"/>
    </row>
    <row r="188" spans="2:12" s="51" customFormat="1" x14ac:dyDescent="0.35">
      <c r="B188" s="68" t="s">
        <v>151</v>
      </c>
      <c r="C188" s="213" t="s">
        <v>499</v>
      </c>
      <c r="D188" s="204" t="s">
        <v>500</v>
      </c>
      <c r="E188" s="196"/>
      <c r="F188" s="197" t="s">
        <v>429</v>
      </c>
      <c r="G188" s="197" t="s">
        <v>501</v>
      </c>
      <c r="H188" s="198"/>
      <c r="I188" s="69"/>
      <c r="J188" s="69"/>
      <c r="K188" s="69"/>
      <c r="L188" s="57"/>
    </row>
    <row r="189" spans="2:12" s="51" customFormat="1" x14ac:dyDescent="0.35">
      <c r="B189" s="68" t="s">
        <v>154</v>
      </c>
      <c r="C189" s="213" t="s">
        <v>502</v>
      </c>
      <c r="D189" s="204" t="s">
        <v>503</v>
      </c>
      <c r="E189" s="196"/>
      <c r="F189" s="197" t="s">
        <v>431</v>
      </c>
      <c r="G189" s="197" t="s">
        <v>504</v>
      </c>
      <c r="H189" s="198"/>
      <c r="I189" s="69"/>
      <c r="J189" s="69"/>
      <c r="K189" s="69"/>
      <c r="L189" s="57"/>
    </row>
    <row r="190" spans="2:12" s="51" customFormat="1" x14ac:dyDescent="0.35">
      <c r="B190" s="68" t="s">
        <v>505</v>
      </c>
      <c r="C190" s="213" t="s">
        <v>506</v>
      </c>
      <c r="D190" s="207" t="s">
        <v>465</v>
      </c>
      <c r="E190" s="196"/>
      <c r="F190" s="197" t="s">
        <v>440</v>
      </c>
      <c r="G190" s="197" t="s">
        <v>507</v>
      </c>
      <c r="H190" s="198"/>
      <c r="I190" s="69"/>
      <c r="J190" s="69"/>
      <c r="K190" s="69"/>
      <c r="L190" s="57"/>
    </row>
    <row r="191" spans="2:12" s="51" customFormat="1" x14ac:dyDescent="0.35">
      <c r="B191" s="68" t="s">
        <v>508</v>
      </c>
      <c r="C191" s="213" t="s">
        <v>509</v>
      </c>
      <c r="D191" s="204" t="s">
        <v>510</v>
      </c>
      <c r="E191" s="196"/>
      <c r="F191" s="197" t="s">
        <v>442</v>
      </c>
      <c r="G191" s="197" t="s">
        <v>511</v>
      </c>
      <c r="H191" s="198"/>
      <c r="I191" s="69"/>
      <c r="J191" s="69"/>
      <c r="K191" s="69"/>
      <c r="L191" s="57"/>
    </row>
    <row r="192" spans="2:12" s="51" customFormat="1" hidden="1" x14ac:dyDescent="0.35">
      <c r="B192" s="68" t="s">
        <v>512</v>
      </c>
      <c r="C192" s="208"/>
      <c r="D192" s="207" t="s">
        <v>430</v>
      </c>
      <c r="E192" s="196"/>
      <c r="F192" s="197" t="s">
        <v>438</v>
      </c>
      <c r="G192" s="197"/>
      <c r="H192" s="198"/>
      <c r="I192" s="71" t="s">
        <v>44</v>
      </c>
      <c r="J192" s="71" t="s">
        <v>44</v>
      </c>
      <c r="K192" s="71" t="s">
        <v>44</v>
      </c>
      <c r="L192" s="57"/>
    </row>
    <row r="193" spans="2:12" s="51" customFormat="1" hidden="1" x14ac:dyDescent="0.35">
      <c r="B193" s="68" t="s">
        <v>513</v>
      </c>
      <c r="C193" s="230"/>
      <c r="D193" s="200" t="s">
        <v>514</v>
      </c>
      <c r="E193" s="201"/>
      <c r="F193" s="191" t="s">
        <v>444</v>
      </c>
      <c r="G193" s="191"/>
      <c r="H193" s="192"/>
      <c r="I193" s="71" t="s">
        <v>44</v>
      </c>
      <c r="J193" s="71" t="s">
        <v>44</v>
      </c>
      <c r="K193" s="71" t="s">
        <v>44</v>
      </c>
      <c r="L193" s="57"/>
    </row>
    <row r="194" spans="2:12" s="51" customFormat="1" hidden="1" x14ac:dyDescent="0.35">
      <c r="B194" s="68" t="s">
        <v>515</v>
      </c>
      <c r="C194" s="208"/>
      <c r="D194" s="204" t="s">
        <v>516</v>
      </c>
      <c r="E194" s="196"/>
      <c r="F194" s="197" t="s">
        <v>446</v>
      </c>
      <c r="G194" s="197"/>
      <c r="H194" s="198"/>
      <c r="I194" s="71" t="s">
        <v>44</v>
      </c>
      <c r="J194" s="71" t="s">
        <v>44</v>
      </c>
      <c r="K194" s="71" t="s">
        <v>44</v>
      </c>
      <c r="L194" s="57"/>
    </row>
    <row r="195" spans="2:12" s="51" customFormat="1" hidden="1" x14ac:dyDescent="0.35">
      <c r="B195" s="68" t="s">
        <v>517</v>
      </c>
      <c r="C195" s="208"/>
      <c r="D195" s="204" t="s">
        <v>518</v>
      </c>
      <c r="E195" s="196"/>
      <c r="F195" s="197" t="s">
        <v>448</v>
      </c>
      <c r="G195" s="197"/>
      <c r="H195" s="198"/>
      <c r="I195" s="71" t="s">
        <v>44</v>
      </c>
      <c r="J195" s="71" t="s">
        <v>44</v>
      </c>
      <c r="K195" s="71" t="s">
        <v>44</v>
      </c>
      <c r="L195" s="57"/>
    </row>
    <row r="196" spans="2:12" s="51" customFormat="1" hidden="1" x14ac:dyDescent="0.35">
      <c r="B196" s="68" t="s">
        <v>519</v>
      </c>
      <c r="C196" s="208"/>
      <c r="D196" s="204" t="s">
        <v>494</v>
      </c>
      <c r="E196" s="196"/>
      <c r="F196" s="197" t="s">
        <v>451</v>
      </c>
      <c r="G196" s="197"/>
      <c r="H196" s="198"/>
      <c r="I196" s="71" t="s">
        <v>44</v>
      </c>
      <c r="J196" s="71" t="s">
        <v>44</v>
      </c>
      <c r="K196" s="71" t="s">
        <v>44</v>
      </c>
      <c r="L196" s="57"/>
    </row>
    <row r="197" spans="2:12" x14ac:dyDescent="0.35">
      <c r="B197" s="68" t="s">
        <v>173</v>
      </c>
      <c r="C197" s="236" t="s">
        <v>520</v>
      </c>
      <c r="D197" s="200" t="s">
        <v>310</v>
      </c>
      <c r="E197" s="201"/>
      <c r="F197" s="191" t="s">
        <v>455</v>
      </c>
      <c r="G197" s="191" t="s">
        <v>521</v>
      </c>
      <c r="H197" s="192" t="s">
        <v>522</v>
      </c>
      <c r="I197" s="215">
        <f>SUM(I198:I199)</f>
        <v>0</v>
      </c>
      <c r="J197" s="215">
        <f>SUM(J198:J199)</f>
        <v>0</v>
      </c>
      <c r="K197" s="215">
        <f>SUM(K198:K199)</f>
        <v>0</v>
      </c>
      <c r="L197" s="57"/>
    </row>
    <row r="198" spans="2:12" x14ac:dyDescent="0.35">
      <c r="B198" s="73" t="s">
        <v>177</v>
      </c>
      <c r="C198" s="205" t="s">
        <v>523</v>
      </c>
      <c r="D198" s="204" t="s">
        <v>524</v>
      </c>
      <c r="E198" s="196"/>
      <c r="F198" s="197" t="s">
        <v>458</v>
      </c>
      <c r="G198" s="197" t="s">
        <v>525</v>
      </c>
      <c r="H198" s="198"/>
      <c r="I198" s="69"/>
      <c r="J198" s="69"/>
      <c r="K198" s="69"/>
      <c r="L198" s="57"/>
    </row>
    <row r="199" spans="2:12" ht="15" thickBot="1" x14ac:dyDescent="0.4">
      <c r="B199" s="77" t="s">
        <v>180</v>
      </c>
      <c r="C199" s="231" t="s">
        <v>526</v>
      </c>
      <c r="D199" s="204" t="s">
        <v>527</v>
      </c>
      <c r="E199" s="196"/>
      <c r="F199" s="234" t="s">
        <v>462</v>
      </c>
      <c r="G199" s="197" t="s">
        <v>528</v>
      </c>
      <c r="H199" s="198"/>
      <c r="I199" s="69"/>
      <c r="J199" s="69"/>
      <c r="K199" s="69"/>
      <c r="L199" s="57"/>
    </row>
    <row r="200" spans="2:12" ht="17.25" hidden="1" customHeight="1" x14ac:dyDescent="0.35">
      <c r="B200" s="83"/>
      <c r="C200" s="84"/>
      <c r="I200" s="75"/>
      <c r="J200" s="75"/>
      <c r="K200" s="75"/>
      <c r="L200" s="76"/>
    </row>
    <row r="201" spans="2:12" ht="17.25" hidden="1" customHeight="1" x14ac:dyDescent="0.35">
      <c r="B201" s="83"/>
      <c r="C201" s="84"/>
      <c r="I201" s="75"/>
      <c r="J201" s="75"/>
      <c r="K201" s="75"/>
      <c r="L201" s="76"/>
    </row>
    <row r="202" spans="2:12" ht="17.25" hidden="1" customHeight="1" x14ac:dyDescent="0.35">
      <c r="B202" s="83"/>
      <c r="C202" s="84"/>
      <c r="I202" s="75"/>
      <c r="J202" s="75"/>
      <c r="K202" s="75"/>
      <c r="L202" s="76"/>
    </row>
    <row r="203" spans="2:12" s="51" customFormat="1" ht="18" customHeight="1" x14ac:dyDescent="0.35">
      <c r="B203" s="404" t="s">
        <v>14</v>
      </c>
      <c r="C203" s="404" t="s">
        <v>325</v>
      </c>
      <c r="D203" s="428" t="s">
        <v>529</v>
      </c>
      <c r="E203" s="429"/>
      <c r="F203" s="404" t="s">
        <v>16</v>
      </c>
      <c r="G203" s="404" t="s">
        <v>17</v>
      </c>
      <c r="H203" s="85" t="s">
        <v>18</v>
      </c>
      <c r="I203" s="409">
        <f>I17</f>
        <v>45291</v>
      </c>
      <c r="J203" s="407">
        <f>J17</f>
        <v>45657</v>
      </c>
      <c r="K203" s="407">
        <f>K17</f>
        <v>46022</v>
      </c>
      <c r="L203" s="406"/>
    </row>
    <row r="204" spans="2:12" s="51" customFormat="1" ht="25.5" customHeight="1" thickBot="1" x14ac:dyDescent="0.4">
      <c r="B204" s="405"/>
      <c r="C204" s="405"/>
      <c r="D204" s="411" t="s">
        <v>21</v>
      </c>
      <c r="E204" s="412"/>
      <c r="F204" s="405"/>
      <c r="G204" s="405"/>
      <c r="H204" s="86"/>
      <c r="I204" s="410"/>
      <c r="J204" s="408"/>
      <c r="K204" s="408"/>
      <c r="L204" s="406"/>
    </row>
    <row r="205" spans="2:12" s="51" customFormat="1" x14ac:dyDescent="0.35">
      <c r="B205" s="87" t="s">
        <v>530</v>
      </c>
      <c r="C205" s="194" t="s">
        <v>530</v>
      </c>
      <c r="D205" s="241" t="s">
        <v>531</v>
      </c>
      <c r="E205" s="242"/>
      <c r="F205" s="243" t="s">
        <v>532</v>
      </c>
      <c r="G205" s="244" t="s">
        <v>532</v>
      </c>
      <c r="H205" s="245"/>
      <c r="I205" s="88"/>
      <c r="J205" s="88"/>
      <c r="K205" s="88"/>
      <c r="L205" s="57"/>
    </row>
    <row r="206" spans="2:12" s="51" customFormat="1" x14ac:dyDescent="0.35">
      <c r="B206" s="89" t="s">
        <v>533</v>
      </c>
      <c r="C206" s="194" t="s">
        <v>534</v>
      </c>
      <c r="D206" s="246" t="s">
        <v>535</v>
      </c>
      <c r="E206" s="196"/>
      <c r="F206" s="197" t="s">
        <v>536</v>
      </c>
      <c r="G206" s="197" t="s">
        <v>537</v>
      </c>
      <c r="H206" s="247"/>
      <c r="I206" s="69"/>
      <c r="J206" s="69"/>
      <c r="K206" s="69"/>
      <c r="L206" s="57"/>
    </row>
    <row r="207" spans="2:12" s="51" customFormat="1" x14ac:dyDescent="0.35">
      <c r="B207" s="68" t="s">
        <v>32</v>
      </c>
      <c r="C207" s="199" t="s">
        <v>28</v>
      </c>
      <c r="D207" s="200" t="s">
        <v>538</v>
      </c>
      <c r="E207" s="201"/>
      <c r="F207" s="191" t="s">
        <v>539</v>
      </c>
      <c r="G207" s="191" t="s">
        <v>540</v>
      </c>
      <c r="H207" s="248" t="s">
        <v>541</v>
      </c>
      <c r="I207" s="215">
        <f>I208+I209+I210</f>
        <v>0</v>
      </c>
      <c r="J207" s="215">
        <f>J208+J209+J210</f>
        <v>0</v>
      </c>
      <c r="K207" s="215">
        <f>K208+K209+K210</f>
        <v>0</v>
      </c>
      <c r="L207" s="57"/>
    </row>
    <row r="208" spans="2:12" s="51" customFormat="1" x14ac:dyDescent="0.35">
      <c r="B208" s="90" t="s">
        <v>28</v>
      </c>
      <c r="C208" s="249" t="s">
        <v>542</v>
      </c>
      <c r="D208" s="250" t="s">
        <v>543</v>
      </c>
      <c r="E208" s="251"/>
      <c r="F208" s="197" t="s">
        <v>537</v>
      </c>
      <c r="G208" s="197" t="s">
        <v>544</v>
      </c>
      <c r="H208" s="247"/>
      <c r="I208" s="69"/>
      <c r="J208" s="69"/>
      <c r="K208" s="69"/>
      <c r="L208" s="57"/>
    </row>
    <row r="209" spans="2:16" s="51" customFormat="1" x14ac:dyDescent="0.35">
      <c r="B209" s="89" t="s">
        <v>533</v>
      </c>
      <c r="C209" s="249" t="s">
        <v>545</v>
      </c>
      <c r="D209" s="250" t="s">
        <v>546</v>
      </c>
      <c r="E209" s="196"/>
      <c r="F209" s="197" t="s">
        <v>547</v>
      </c>
      <c r="G209" s="197" t="s">
        <v>536</v>
      </c>
      <c r="H209" s="247"/>
      <c r="I209" s="69"/>
      <c r="J209" s="69"/>
      <c r="K209" s="69"/>
      <c r="L209" s="57"/>
    </row>
    <row r="210" spans="2:16" s="51" customFormat="1" x14ac:dyDescent="0.35">
      <c r="B210" s="89" t="s">
        <v>548</v>
      </c>
      <c r="C210" s="249" t="s">
        <v>549</v>
      </c>
      <c r="D210" s="250" t="s">
        <v>550</v>
      </c>
      <c r="E210" s="196"/>
      <c r="F210" s="197" t="s">
        <v>551</v>
      </c>
      <c r="G210" s="197" t="s">
        <v>552</v>
      </c>
      <c r="H210" s="247"/>
      <c r="I210" s="69"/>
      <c r="J210" s="69"/>
      <c r="K210" s="69"/>
      <c r="L210" s="57"/>
    </row>
    <row r="211" spans="2:16" s="51" customFormat="1" x14ac:dyDescent="0.35">
      <c r="B211" s="89" t="s">
        <v>548</v>
      </c>
      <c r="C211" s="249" t="s">
        <v>32</v>
      </c>
      <c r="D211" s="250" t="s">
        <v>553</v>
      </c>
      <c r="E211" s="196"/>
      <c r="F211" s="197" t="s">
        <v>552</v>
      </c>
      <c r="G211" s="197" t="s">
        <v>554</v>
      </c>
      <c r="H211" s="247"/>
      <c r="I211" s="91"/>
      <c r="J211" s="91"/>
      <c r="K211" s="91"/>
      <c r="L211" s="57"/>
    </row>
    <row r="212" spans="2:16" s="51" customFormat="1" x14ac:dyDescent="0.35">
      <c r="B212" s="89" t="s">
        <v>555</v>
      </c>
      <c r="C212" s="249" t="s">
        <v>556</v>
      </c>
      <c r="D212" s="250" t="s">
        <v>557</v>
      </c>
      <c r="E212" s="196"/>
      <c r="F212" s="197" t="s">
        <v>554</v>
      </c>
      <c r="G212" s="197" t="s">
        <v>539</v>
      </c>
      <c r="H212" s="247"/>
      <c r="I212" s="91"/>
      <c r="J212" s="91"/>
      <c r="K212" s="91"/>
      <c r="L212" s="57"/>
    </row>
    <row r="213" spans="2:16" s="51" customFormat="1" x14ac:dyDescent="0.35">
      <c r="B213" s="68" t="s">
        <v>556</v>
      </c>
      <c r="C213" s="252" t="s">
        <v>520</v>
      </c>
      <c r="D213" s="200" t="s">
        <v>558</v>
      </c>
      <c r="E213" s="201"/>
      <c r="F213" s="191" t="s">
        <v>559</v>
      </c>
      <c r="G213" s="191" t="s">
        <v>547</v>
      </c>
      <c r="H213" s="248" t="s">
        <v>522</v>
      </c>
      <c r="I213" s="215">
        <f>I214+I215</f>
        <v>0</v>
      </c>
      <c r="J213" s="215">
        <f>J214+J215</f>
        <v>0</v>
      </c>
      <c r="K213" s="215">
        <f>K214+K215</f>
        <v>0</v>
      </c>
      <c r="L213" s="57"/>
    </row>
    <row r="214" spans="2:16" s="51" customFormat="1" x14ac:dyDescent="0.35">
      <c r="B214" s="89" t="s">
        <v>533</v>
      </c>
      <c r="C214" s="249" t="s">
        <v>560</v>
      </c>
      <c r="D214" s="250" t="s">
        <v>561</v>
      </c>
      <c r="E214" s="196"/>
      <c r="F214" s="197" t="s">
        <v>562</v>
      </c>
      <c r="G214" s="197" t="s">
        <v>551</v>
      </c>
      <c r="H214" s="247"/>
      <c r="I214" s="69"/>
      <c r="J214" s="69"/>
      <c r="K214" s="69"/>
      <c r="L214" s="57"/>
    </row>
    <row r="215" spans="2:16" s="51" customFormat="1" x14ac:dyDescent="0.35">
      <c r="B215" s="89"/>
      <c r="C215" s="252" t="s">
        <v>563</v>
      </c>
      <c r="D215" s="210" t="s">
        <v>564</v>
      </c>
      <c r="E215" s="201"/>
      <c r="F215" s="191"/>
      <c r="G215" s="191" t="s">
        <v>565</v>
      </c>
      <c r="H215" s="248" t="s">
        <v>566</v>
      </c>
      <c r="I215" s="215">
        <f>I216+I217</f>
        <v>0</v>
      </c>
      <c r="J215" s="215">
        <f>J216+J217</f>
        <v>0</v>
      </c>
      <c r="K215" s="215">
        <f>K216+K217</f>
        <v>0</v>
      </c>
      <c r="L215" s="57"/>
      <c r="P215" s="253"/>
    </row>
    <row r="216" spans="2:16" s="51" customFormat="1" x14ac:dyDescent="0.35">
      <c r="B216" s="89" t="s">
        <v>555</v>
      </c>
      <c r="C216" s="249" t="s">
        <v>567</v>
      </c>
      <c r="D216" s="250" t="s">
        <v>568</v>
      </c>
      <c r="E216" s="196"/>
      <c r="F216" s="197" t="s">
        <v>569</v>
      </c>
      <c r="G216" s="197" t="s">
        <v>559</v>
      </c>
      <c r="H216" s="247"/>
      <c r="I216" s="69"/>
      <c r="J216" s="69"/>
      <c r="K216" s="69"/>
      <c r="L216" s="57"/>
      <c r="P216" s="253"/>
    </row>
    <row r="217" spans="2:16" s="51" customFormat="1" x14ac:dyDescent="0.35">
      <c r="B217" s="89"/>
      <c r="C217" s="249" t="s">
        <v>570</v>
      </c>
      <c r="D217" s="250" t="s">
        <v>571</v>
      </c>
      <c r="E217" s="196"/>
      <c r="F217" s="197"/>
      <c r="G217" s="197" t="s">
        <v>562</v>
      </c>
      <c r="H217" s="247"/>
      <c r="I217" s="69"/>
      <c r="J217" s="69"/>
      <c r="K217" s="69"/>
      <c r="L217" s="57"/>
      <c r="P217" s="253"/>
    </row>
    <row r="218" spans="2:16" s="51" customFormat="1" hidden="1" x14ac:dyDescent="0.35">
      <c r="B218" s="89" t="s">
        <v>548</v>
      </c>
      <c r="C218" s="249"/>
      <c r="D218" s="250" t="s">
        <v>572</v>
      </c>
      <c r="E218" s="196"/>
      <c r="F218" s="197" t="s">
        <v>573</v>
      </c>
      <c r="G218" s="197"/>
      <c r="H218" s="247"/>
      <c r="I218" s="92" t="s">
        <v>44</v>
      </c>
      <c r="J218" s="92" t="s">
        <v>44</v>
      </c>
      <c r="K218" s="92" t="s">
        <v>44</v>
      </c>
      <c r="L218" s="57"/>
      <c r="P218" s="253"/>
    </row>
    <row r="219" spans="2:16" s="51" customFormat="1" hidden="1" x14ac:dyDescent="0.35">
      <c r="B219" s="89" t="s">
        <v>574</v>
      </c>
      <c r="C219" s="249"/>
      <c r="D219" s="250" t="s">
        <v>575</v>
      </c>
      <c r="E219" s="196"/>
      <c r="F219" s="197" t="s">
        <v>576</v>
      </c>
      <c r="G219" s="197"/>
      <c r="H219" s="247"/>
      <c r="I219" s="92" t="s">
        <v>44</v>
      </c>
      <c r="J219" s="92" t="s">
        <v>44</v>
      </c>
      <c r="K219" s="92" t="s">
        <v>44</v>
      </c>
      <c r="L219" s="57"/>
      <c r="P219" s="253"/>
    </row>
    <row r="220" spans="2:16" s="51" customFormat="1" x14ac:dyDescent="0.35">
      <c r="B220" s="87" t="str">
        <f>"+"</f>
        <v>+</v>
      </c>
      <c r="C220" s="252"/>
      <c r="D220" s="200" t="s">
        <v>577</v>
      </c>
      <c r="E220" s="201"/>
      <c r="F220" s="191" t="s">
        <v>540</v>
      </c>
      <c r="G220" s="191"/>
      <c r="H220" s="248" t="s">
        <v>578</v>
      </c>
      <c r="I220" s="215">
        <f>I205-I208</f>
        <v>0</v>
      </c>
      <c r="J220" s="215">
        <f>J205-J208</f>
        <v>0</v>
      </c>
      <c r="K220" s="215">
        <f>K205-K208</f>
        <v>0</v>
      </c>
      <c r="L220" s="57"/>
      <c r="P220" s="253"/>
    </row>
    <row r="221" spans="2:16" s="51" customFormat="1" x14ac:dyDescent="0.35">
      <c r="B221" s="87" t="s">
        <v>579</v>
      </c>
      <c r="C221" s="252"/>
      <c r="D221" s="200" t="s">
        <v>580</v>
      </c>
      <c r="E221" s="201"/>
      <c r="F221" s="191" t="s">
        <v>544</v>
      </c>
      <c r="G221" s="191"/>
      <c r="H221" s="248" t="s">
        <v>581</v>
      </c>
      <c r="I221" s="70">
        <f>I206-I211-I212</f>
        <v>0</v>
      </c>
      <c r="J221" s="70">
        <f>J206-J211-J212</f>
        <v>0</v>
      </c>
      <c r="K221" s="70">
        <f>K206-K211-K212</f>
        <v>0</v>
      </c>
      <c r="L221" s="57"/>
      <c r="P221" s="253"/>
    </row>
    <row r="222" spans="2:16" s="51" customFormat="1" x14ac:dyDescent="0.35">
      <c r="B222" s="87" t="str">
        <f>"+"</f>
        <v>+</v>
      </c>
      <c r="C222" s="252"/>
      <c r="D222" s="200" t="s">
        <v>582</v>
      </c>
      <c r="E222" s="201"/>
      <c r="F222" s="191" t="s">
        <v>565</v>
      </c>
      <c r="G222" s="191"/>
      <c r="H222" s="248" t="s">
        <v>583</v>
      </c>
      <c r="I222" s="215">
        <f>I220+I221-I207+I208</f>
        <v>0</v>
      </c>
      <c r="J222" s="215">
        <f>J220+J221-J207+J208</f>
        <v>0</v>
      </c>
      <c r="K222" s="215">
        <f>K220+K221-K207+K208</f>
        <v>0</v>
      </c>
      <c r="L222" s="57"/>
      <c r="P222" s="253"/>
    </row>
    <row r="223" spans="2:16" x14ac:dyDescent="0.35">
      <c r="B223" s="93"/>
      <c r="C223" s="199" t="s">
        <v>584</v>
      </c>
      <c r="D223" s="254" t="s">
        <v>585</v>
      </c>
      <c r="E223" s="201"/>
      <c r="F223" s="191"/>
      <c r="G223" s="191" t="s">
        <v>573</v>
      </c>
      <c r="H223" s="248" t="s">
        <v>586</v>
      </c>
      <c r="I223" s="70">
        <f>I224+I227+I228</f>
        <v>0</v>
      </c>
      <c r="J223" s="70">
        <f>J224+J227+J228</f>
        <v>0</v>
      </c>
      <c r="K223" s="70">
        <f>K224+K227+K228</f>
        <v>0</v>
      </c>
      <c r="L223" s="57"/>
      <c r="P223" s="253"/>
    </row>
    <row r="224" spans="2:16" x14ac:dyDescent="0.35">
      <c r="B224" s="93"/>
      <c r="C224" s="252" t="s">
        <v>587</v>
      </c>
      <c r="D224" s="210" t="s">
        <v>588</v>
      </c>
      <c r="E224" s="201"/>
      <c r="F224" s="191"/>
      <c r="G224" s="191" t="s">
        <v>569</v>
      </c>
      <c r="H224" s="248" t="s">
        <v>589</v>
      </c>
      <c r="I224" s="70">
        <f>I225+I226</f>
        <v>0</v>
      </c>
      <c r="J224" s="70">
        <f>J225+J226</f>
        <v>0</v>
      </c>
      <c r="K224" s="70">
        <f>K225+K226</f>
        <v>0</v>
      </c>
      <c r="L224" s="57"/>
      <c r="P224" s="253"/>
    </row>
    <row r="225" spans="2:16" x14ac:dyDescent="0.35">
      <c r="B225" s="93"/>
      <c r="C225" s="249" t="s">
        <v>590</v>
      </c>
      <c r="D225" s="250" t="s">
        <v>591</v>
      </c>
      <c r="E225" s="255"/>
      <c r="F225" s="256"/>
      <c r="G225" s="197" t="s">
        <v>576</v>
      </c>
      <c r="H225" s="257"/>
      <c r="I225" s="91"/>
      <c r="J225" s="91"/>
      <c r="K225" s="91"/>
      <c r="L225" s="57"/>
      <c r="P225" s="253"/>
    </row>
    <row r="226" spans="2:16" x14ac:dyDescent="0.35">
      <c r="B226" s="93"/>
      <c r="C226" s="249" t="s">
        <v>592</v>
      </c>
      <c r="D226" s="250" t="s">
        <v>593</v>
      </c>
      <c r="E226" s="255"/>
      <c r="F226" s="256"/>
      <c r="G226" s="197" t="s">
        <v>594</v>
      </c>
      <c r="H226" s="257"/>
      <c r="I226" s="91"/>
      <c r="J226" s="91"/>
      <c r="K226" s="91"/>
      <c r="L226" s="57"/>
      <c r="P226" s="253"/>
    </row>
    <row r="227" spans="2:16" x14ac:dyDescent="0.35">
      <c r="B227" s="93"/>
      <c r="C227" s="249" t="s">
        <v>595</v>
      </c>
      <c r="D227" s="250" t="s">
        <v>596</v>
      </c>
      <c r="E227" s="255"/>
      <c r="F227" s="256"/>
      <c r="G227" s="197" t="s">
        <v>597</v>
      </c>
      <c r="H227" s="257"/>
      <c r="I227" s="91"/>
      <c r="J227" s="91"/>
      <c r="K227" s="91"/>
      <c r="L227" s="57"/>
      <c r="P227" s="253"/>
    </row>
    <row r="228" spans="2:16" x14ac:dyDescent="0.35">
      <c r="B228" s="93"/>
      <c r="C228" s="249" t="s">
        <v>598</v>
      </c>
      <c r="D228" s="250" t="s">
        <v>599</v>
      </c>
      <c r="E228" s="255"/>
      <c r="F228" s="256"/>
      <c r="G228" s="197" t="s">
        <v>600</v>
      </c>
      <c r="H228" s="257"/>
      <c r="I228" s="91"/>
      <c r="J228" s="91"/>
      <c r="K228" s="91"/>
      <c r="L228" s="57"/>
      <c r="P228" s="253"/>
    </row>
    <row r="229" spans="2:16" s="51" customFormat="1" hidden="1" x14ac:dyDescent="0.35">
      <c r="B229" s="68" t="s">
        <v>584</v>
      </c>
      <c r="C229" s="249"/>
      <c r="D229" s="250" t="s">
        <v>601</v>
      </c>
      <c r="E229" s="196"/>
      <c r="F229" s="197" t="s">
        <v>597</v>
      </c>
      <c r="G229" s="197"/>
      <c r="H229" s="258"/>
      <c r="I229" s="92" t="s">
        <v>44</v>
      </c>
      <c r="J229" s="92" t="s">
        <v>44</v>
      </c>
      <c r="K229" s="92" t="s">
        <v>44</v>
      </c>
      <c r="L229" s="57"/>
      <c r="P229" s="253"/>
    </row>
    <row r="230" spans="2:16" x14ac:dyDescent="0.35">
      <c r="B230" s="94"/>
      <c r="C230" s="199" t="s">
        <v>602</v>
      </c>
      <c r="D230" s="254" t="s">
        <v>603</v>
      </c>
      <c r="E230" s="201"/>
      <c r="F230" s="191"/>
      <c r="G230" s="191" t="s">
        <v>604</v>
      </c>
      <c r="H230" s="248" t="s">
        <v>605</v>
      </c>
      <c r="I230" s="70">
        <f>I232+I233+I234</f>
        <v>0</v>
      </c>
      <c r="J230" s="70">
        <f>J232+J233+J234</f>
        <v>0</v>
      </c>
      <c r="K230" s="70">
        <f>K232+K233+K234</f>
        <v>0</v>
      </c>
      <c r="L230" s="57"/>
      <c r="P230" s="253"/>
    </row>
    <row r="231" spans="2:16" s="51" customFormat="1" hidden="1" x14ac:dyDescent="0.35">
      <c r="B231" s="87" t="s">
        <v>602</v>
      </c>
      <c r="C231" s="252"/>
      <c r="D231" s="254" t="s">
        <v>606</v>
      </c>
      <c r="E231" s="201"/>
      <c r="F231" s="191" t="s">
        <v>600</v>
      </c>
      <c r="G231" s="191"/>
      <c r="H231" s="248"/>
      <c r="I231" s="92" t="s">
        <v>44</v>
      </c>
      <c r="J231" s="92" t="s">
        <v>44</v>
      </c>
      <c r="K231" s="92" t="s">
        <v>44</v>
      </c>
      <c r="L231" s="57"/>
      <c r="P231" s="253"/>
    </row>
    <row r="232" spans="2:16" s="51" customFormat="1" x14ac:dyDescent="0.35">
      <c r="B232" s="89" t="s">
        <v>607</v>
      </c>
      <c r="C232" s="249" t="s">
        <v>608</v>
      </c>
      <c r="D232" s="259" t="s">
        <v>609</v>
      </c>
      <c r="E232" s="196"/>
      <c r="F232" s="197" t="s">
        <v>604</v>
      </c>
      <c r="G232" s="197" t="s">
        <v>610</v>
      </c>
      <c r="H232" s="258"/>
      <c r="I232" s="91"/>
      <c r="J232" s="91"/>
      <c r="K232" s="91"/>
      <c r="L232" s="57"/>
      <c r="P232" s="253"/>
    </row>
    <row r="233" spans="2:16" s="51" customFormat="1" x14ac:dyDescent="0.35">
      <c r="B233" s="89" t="s">
        <v>611</v>
      </c>
      <c r="C233" s="249" t="s">
        <v>612</v>
      </c>
      <c r="D233" s="259" t="s">
        <v>613</v>
      </c>
      <c r="E233" s="196"/>
      <c r="F233" s="197" t="s">
        <v>610</v>
      </c>
      <c r="G233" s="197" t="s">
        <v>614</v>
      </c>
      <c r="H233" s="258"/>
      <c r="I233" s="91"/>
      <c r="J233" s="91"/>
      <c r="K233" s="91"/>
      <c r="L233" s="57"/>
      <c r="P233" s="253"/>
    </row>
    <row r="234" spans="2:16" x14ac:dyDescent="0.35">
      <c r="B234" s="93"/>
      <c r="C234" s="249" t="s">
        <v>615</v>
      </c>
      <c r="D234" s="259" t="s">
        <v>616</v>
      </c>
      <c r="E234" s="255"/>
      <c r="F234" s="260"/>
      <c r="G234" s="197" t="s">
        <v>617</v>
      </c>
      <c r="H234" s="257"/>
      <c r="I234" s="91"/>
      <c r="J234" s="91"/>
      <c r="K234" s="91"/>
      <c r="L234" s="57"/>
      <c r="P234" s="253"/>
    </row>
    <row r="235" spans="2:16" x14ac:dyDescent="0.35">
      <c r="B235" s="93"/>
      <c r="C235" s="252" t="s">
        <v>618</v>
      </c>
      <c r="D235" s="254" t="s">
        <v>619</v>
      </c>
      <c r="E235" s="201"/>
      <c r="F235" s="191"/>
      <c r="G235" s="191" t="s">
        <v>620</v>
      </c>
      <c r="H235" s="248" t="s">
        <v>621</v>
      </c>
      <c r="I235" s="70">
        <f>I237+I238+I241+I242+I243</f>
        <v>0</v>
      </c>
      <c r="J235" s="70">
        <f>J237+J238+J241+J242+J243</f>
        <v>0</v>
      </c>
      <c r="K235" s="70">
        <f>K237+K238+K241+K242+K243</f>
        <v>0</v>
      </c>
      <c r="L235" s="57"/>
      <c r="P235" s="253"/>
    </row>
    <row r="236" spans="2:16" s="51" customFormat="1" hidden="1" x14ac:dyDescent="0.35">
      <c r="B236" s="68" t="s">
        <v>618</v>
      </c>
      <c r="C236" s="252"/>
      <c r="D236" s="254" t="s">
        <v>622</v>
      </c>
      <c r="E236" s="201"/>
      <c r="F236" s="191" t="s">
        <v>614</v>
      </c>
      <c r="G236" s="191"/>
      <c r="H236" s="248"/>
      <c r="I236" s="92" t="s">
        <v>44</v>
      </c>
      <c r="J236" s="92" t="s">
        <v>44</v>
      </c>
      <c r="K236" s="92" t="s">
        <v>44</v>
      </c>
      <c r="L236" s="57"/>
      <c r="P236" s="253"/>
    </row>
    <row r="237" spans="2:16" s="51" customFormat="1" x14ac:dyDescent="0.35">
      <c r="B237" s="89" t="s">
        <v>607</v>
      </c>
      <c r="C237" s="249" t="s">
        <v>623</v>
      </c>
      <c r="D237" s="259" t="s">
        <v>624</v>
      </c>
      <c r="E237" s="196"/>
      <c r="F237" s="197" t="s">
        <v>617</v>
      </c>
      <c r="G237" s="197" t="s">
        <v>625</v>
      </c>
      <c r="H237" s="258"/>
      <c r="I237" s="91"/>
      <c r="J237" s="91"/>
      <c r="K237" s="91"/>
      <c r="L237" s="57"/>
      <c r="P237" s="253"/>
    </row>
    <row r="238" spans="2:16" s="51" customFormat="1" x14ac:dyDescent="0.35">
      <c r="B238" s="89" t="s">
        <v>611</v>
      </c>
      <c r="C238" s="249" t="s">
        <v>626</v>
      </c>
      <c r="D238" s="259" t="s">
        <v>627</v>
      </c>
      <c r="E238" s="196"/>
      <c r="F238" s="197" t="s">
        <v>620</v>
      </c>
      <c r="G238" s="197" t="s">
        <v>628</v>
      </c>
      <c r="H238" s="258"/>
      <c r="I238" s="91"/>
      <c r="J238" s="91"/>
      <c r="K238" s="91"/>
      <c r="L238" s="57"/>
      <c r="P238" s="253"/>
    </row>
    <row r="239" spans="2:16" s="51" customFormat="1" hidden="1" x14ac:dyDescent="0.35">
      <c r="B239" s="95" t="s">
        <v>629</v>
      </c>
      <c r="C239" s="249"/>
      <c r="D239" s="259" t="s">
        <v>630</v>
      </c>
      <c r="E239" s="196"/>
      <c r="F239" s="197" t="s">
        <v>625</v>
      </c>
      <c r="G239" s="197"/>
      <c r="H239" s="258"/>
      <c r="I239" s="92" t="s">
        <v>44</v>
      </c>
      <c r="J239" s="92" t="s">
        <v>44</v>
      </c>
      <c r="K239" s="92" t="s">
        <v>44</v>
      </c>
      <c r="L239" s="57"/>
      <c r="P239" s="253"/>
    </row>
    <row r="240" spans="2:16" s="51" customFormat="1" hidden="1" x14ac:dyDescent="0.35">
      <c r="B240" s="87" t="s">
        <v>631</v>
      </c>
      <c r="C240" s="249"/>
      <c r="D240" s="259" t="s">
        <v>603</v>
      </c>
      <c r="E240" s="196"/>
      <c r="F240" s="197" t="s">
        <v>628</v>
      </c>
      <c r="G240" s="197"/>
      <c r="H240" s="258"/>
      <c r="I240" s="92" t="s">
        <v>44</v>
      </c>
      <c r="J240" s="92" t="s">
        <v>44</v>
      </c>
      <c r="K240" s="92" t="s">
        <v>44</v>
      </c>
      <c r="L240" s="57"/>
      <c r="P240" s="253"/>
    </row>
    <row r="241" spans="2:16" s="51" customFormat="1" x14ac:dyDescent="0.35">
      <c r="B241" s="73" t="s">
        <v>520</v>
      </c>
      <c r="C241" s="249" t="s">
        <v>632</v>
      </c>
      <c r="D241" s="250" t="s">
        <v>633</v>
      </c>
      <c r="E241" s="196"/>
      <c r="F241" s="197" t="s">
        <v>594</v>
      </c>
      <c r="G241" s="197" t="s">
        <v>634</v>
      </c>
      <c r="H241" s="258"/>
      <c r="I241" s="91"/>
      <c r="J241" s="91"/>
      <c r="K241" s="91"/>
      <c r="L241" s="57"/>
      <c r="P241" s="253"/>
    </row>
    <row r="242" spans="2:16" x14ac:dyDescent="0.35">
      <c r="B242" s="87"/>
      <c r="C242" s="249" t="s">
        <v>635</v>
      </c>
      <c r="D242" s="250" t="s">
        <v>636</v>
      </c>
      <c r="E242" s="255"/>
      <c r="F242" s="260"/>
      <c r="G242" s="197" t="s">
        <v>637</v>
      </c>
      <c r="H242" s="257"/>
      <c r="I242" s="91"/>
      <c r="J242" s="91"/>
      <c r="K242" s="91"/>
      <c r="L242" s="57"/>
      <c r="P242" s="253"/>
    </row>
    <row r="243" spans="2:16" x14ac:dyDescent="0.35">
      <c r="B243" s="96"/>
      <c r="C243" s="249" t="s">
        <v>638</v>
      </c>
      <c r="D243" s="250" t="s">
        <v>639</v>
      </c>
      <c r="E243" s="255"/>
      <c r="F243" s="260"/>
      <c r="G243" s="197" t="s">
        <v>640</v>
      </c>
      <c r="H243" s="257"/>
      <c r="I243" s="91"/>
      <c r="J243" s="91"/>
      <c r="K243" s="91"/>
      <c r="L243" s="57"/>
      <c r="P243" s="253"/>
    </row>
    <row r="244" spans="2:16" s="51" customFormat="1" hidden="1" x14ac:dyDescent="0.35">
      <c r="B244" s="97" t="s">
        <v>641</v>
      </c>
      <c r="C244" s="249"/>
      <c r="D244" s="259" t="s">
        <v>619</v>
      </c>
      <c r="E244" s="196"/>
      <c r="F244" s="197" t="s">
        <v>634</v>
      </c>
      <c r="G244" s="197"/>
      <c r="H244" s="258"/>
      <c r="I244" s="92" t="s">
        <v>44</v>
      </c>
      <c r="J244" s="92" t="s">
        <v>44</v>
      </c>
      <c r="K244" s="92" t="s">
        <v>44</v>
      </c>
      <c r="L244" s="57"/>
      <c r="P244" s="253"/>
    </row>
    <row r="245" spans="2:16" s="51" customFormat="1" hidden="1" x14ac:dyDescent="0.35">
      <c r="B245" s="98" t="s">
        <v>642</v>
      </c>
      <c r="C245" s="249"/>
      <c r="D245" s="261" t="s">
        <v>643</v>
      </c>
      <c r="E245" s="196"/>
      <c r="F245" s="197" t="s">
        <v>637</v>
      </c>
      <c r="G245" s="197"/>
      <c r="H245" s="258"/>
      <c r="I245" s="92" t="s">
        <v>44</v>
      </c>
      <c r="J245" s="92" t="s">
        <v>44</v>
      </c>
      <c r="K245" s="92" t="s">
        <v>44</v>
      </c>
      <c r="L245" s="57"/>
      <c r="P245" s="253"/>
    </row>
    <row r="246" spans="2:16" s="51" customFormat="1" hidden="1" x14ac:dyDescent="0.35">
      <c r="B246" s="97" t="s">
        <v>644</v>
      </c>
      <c r="C246" s="249"/>
      <c r="D246" s="261" t="s">
        <v>645</v>
      </c>
      <c r="E246" s="196"/>
      <c r="F246" s="197" t="s">
        <v>640</v>
      </c>
      <c r="G246" s="197"/>
      <c r="H246" s="258"/>
      <c r="I246" s="92" t="s">
        <v>44</v>
      </c>
      <c r="J246" s="92" t="s">
        <v>44</v>
      </c>
      <c r="K246" s="92" t="s">
        <v>44</v>
      </c>
      <c r="L246" s="57"/>
      <c r="P246" s="253"/>
    </row>
    <row r="247" spans="2:16" s="51" customFormat="1" x14ac:dyDescent="0.35">
      <c r="B247" s="87" t="s">
        <v>646</v>
      </c>
      <c r="C247" s="262" t="s">
        <v>647</v>
      </c>
      <c r="D247" s="254" t="s">
        <v>648</v>
      </c>
      <c r="E247" s="201"/>
      <c r="F247" s="191" t="s">
        <v>649</v>
      </c>
      <c r="G247" s="191" t="s">
        <v>649</v>
      </c>
      <c r="H247" s="248" t="s">
        <v>650</v>
      </c>
      <c r="I247" s="70">
        <f>I205+I206+I230-I207+I212+I211-I213-I223-I235</f>
        <v>0</v>
      </c>
      <c r="J247" s="70">
        <f>J205+J206+J230-J207+J212+J211-J213-J223-J235</f>
        <v>0</v>
      </c>
      <c r="K247" s="70">
        <f>K205+K206+K230-K207+K212+K211-K213-K223-K235</f>
        <v>0</v>
      </c>
      <c r="L247" s="57"/>
      <c r="P247" s="253"/>
    </row>
    <row r="248" spans="2:16" ht="16.5" hidden="1" customHeight="1" x14ac:dyDescent="0.35">
      <c r="B248" s="99"/>
      <c r="C248" s="263"/>
      <c r="F248" s="227"/>
      <c r="G248" s="264"/>
      <c r="I248" s="11"/>
      <c r="L248" s="76"/>
      <c r="P248" s="253"/>
    </row>
    <row r="249" spans="2:16" x14ac:dyDescent="0.35">
      <c r="B249" s="96"/>
      <c r="C249" s="236" t="s">
        <v>651</v>
      </c>
      <c r="D249" s="265" t="s">
        <v>652</v>
      </c>
      <c r="E249" s="266"/>
      <c r="F249" s="267"/>
      <c r="G249" s="191" t="s">
        <v>653</v>
      </c>
      <c r="H249" s="268" t="s">
        <v>654</v>
      </c>
      <c r="I249" s="70">
        <f>I250+I251</f>
        <v>0</v>
      </c>
      <c r="J249" s="70">
        <f>J250+J251</f>
        <v>0</v>
      </c>
      <c r="K249" s="70">
        <f>K250+K251</f>
        <v>0</v>
      </c>
      <c r="L249" s="57"/>
      <c r="P249" s="253"/>
    </row>
    <row r="250" spans="2:16" x14ac:dyDescent="0.35">
      <c r="B250" s="96"/>
      <c r="C250" s="269" t="s">
        <v>655</v>
      </c>
      <c r="D250" s="270" t="s">
        <v>656</v>
      </c>
      <c r="E250" s="255"/>
      <c r="F250" s="256"/>
      <c r="G250" s="197" t="s">
        <v>657</v>
      </c>
      <c r="H250" s="257"/>
      <c r="I250" s="91"/>
      <c r="J250" s="91"/>
      <c r="K250" s="91"/>
      <c r="L250" s="57"/>
      <c r="P250" s="253"/>
    </row>
    <row r="251" spans="2:16" x14ac:dyDescent="0.35">
      <c r="B251" s="96"/>
      <c r="C251" s="269" t="s">
        <v>658</v>
      </c>
      <c r="D251" s="270" t="s">
        <v>659</v>
      </c>
      <c r="E251" s="255"/>
      <c r="F251" s="256"/>
      <c r="G251" s="197" t="s">
        <v>660</v>
      </c>
      <c r="H251" s="257"/>
      <c r="I251" s="91"/>
      <c r="J251" s="91"/>
      <c r="K251" s="91"/>
      <c r="L251" s="57"/>
      <c r="P251" s="253"/>
    </row>
    <row r="252" spans="2:16" s="51" customFormat="1" hidden="1" x14ac:dyDescent="0.35">
      <c r="B252" s="87" t="s">
        <v>661</v>
      </c>
      <c r="C252" s="208"/>
      <c r="D252" s="250" t="s">
        <v>662</v>
      </c>
      <c r="E252" s="196"/>
      <c r="F252" s="197" t="s">
        <v>653</v>
      </c>
      <c r="G252" s="197"/>
      <c r="H252" s="258"/>
      <c r="I252" s="92" t="s">
        <v>44</v>
      </c>
      <c r="J252" s="92" t="s">
        <v>44</v>
      </c>
      <c r="K252" s="92" t="s">
        <v>44</v>
      </c>
      <c r="L252" s="57"/>
      <c r="P252" s="253"/>
    </row>
    <row r="253" spans="2:16" s="51" customFormat="1" hidden="1" x14ac:dyDescent="0.35">
      <c r="B253" s="68" t="s">
        <v>663</v>
      </c>
      <c r="C253" s="208"/>
      <c r="D253" s="250" t="s">
        <v>664</v>
      </c>
      <c r="E253" s="196"/>
      <c r="F253" s="197" t="s">
        <v>657</v>
      </c>
      <c r="G253" s="197"/>
      <c r="H253" s="258"/>
      <c r="I253" s="92" t="s">
        <v>44</v>
      </c>
      <c r="J253" s="92" t="s">
        <v>44</v>
      </c>
      <c r="K253" s="92" t="s">
        <v>44</v>
      </c>
      <c r="L253" s="57"/>
      <c r="P253" s="253"/>
    </row>
    <row r="254" spans="2:16" s="51" customFormat="1" hidden="1" x14ac:dyDescent="0.35">
      <c r="B254" s="87" t="s">
        <v>665</v>
      </c>
      <c r="C254" s="230"/>
      <c r="D254" s="254" t="s">
        <v>666</v>
      </c>
      <c r="E254" s="201"/>
      <c r="F254" s="191" t="s">
        <v>660</v>
      </c>
      <c r="G254" s="191"/>
      <c r="H254" s="248"/>
      <c r="I254" s="92" t="s">
        <v>44</v>
      </c>
      <c r="J254" s="92" t="s">
        <v>44</v>
      </c>
      <c r="K254" s="92" t="s">
        <v>44</v>
      </c>
      <c r="L254" s="57"/>
      <c r="P254" s="253"/>
    </row>
    <row r="255" spans="2:16" s="51" customFormat="1" hidden="1" x14ac:dyDescent="0.35">
      <c r="B255" s="89" t="s">
        <v>667</v>
      </c>
      <c r="C255" s="208"/>
      <c r="D255" s="250" t="s">
        <v>668</v>
      </c>
      <c r="E255" s="216"/>
      <c r="F255" s="197" t="s">
        <v>669</v>
      </c>
      <c r="G255" s="197"/>
      <c r="H255" s="258"/>
      <c r="I255" s="92" t="s">
        <v>44</v>
      </c>
      <c r="J255" s="92" t="s">
        <v>44</v>
      </c>
      <c r="K255" s="92" t="s">
        <v>44</v>
      </c>
      <c r="L255" s="57"/>
      <c r="M255" s="100"/>
      <c r="P255" s="253"/>
    </row>
    <row r="256" spans="2:16" s="51" customFormat="1" hidden="1" x14ac:dyDescent="0.35">
      <c r="B256" s="89" t="s">
        <v>670</v>
      </c>
      <c r="C256" s="208"/>
      <c r="D256" s="250" t="s">
        <v>671</v>
      </c>
      <c r="E256" s="196"/>
      <c r="F256" s="197" t="s">
        <v>672</v>
      </c>
      <c r="G256" s="197"/>
      <c r="H256" s="258"/>
      <c r="I256" s="92" t="s">
        <v>44</v>
      </c>
      <c r="J256" s="92" t="s">
        <v>44</v>
      </c>
      <c r="K256" s="92" t="s">
        <v>44</v>
      </c>
      <c r="L256" s="57"/>
      <c r="M256" s="100"/>
      <c r="P256" s="253"/>
    </row>
    <row r="257" spans="2:16" s="51" customFormat="1" hidden="1" x14ac:dyDescent="0.35">
      <c r="B257" s="89" t="s">
        <v>673</v>
      </c>
      <c r="C257" s="208"/>
      <c r="D257" s="250" t="s">
        <v>674</v>
      </c>
      <c r="E257" s="196"/>
      <c r="F257" s="197" t="s">
        <v>675</v>
      </c>
      <c r="G257" s="197"/>
      <c r="H257" s="258"/>
      <c r="I257" s="92" t="s">
        <v>44</v>
      </c>
      <c r="J257" s="92" t="s">
        <v>44</v>
      </c>
      <c r="K257" s="92" t="s">
        <v>44</v>
      </c>
      <c r="L257" s="57"/>
      <c r="M257" s="100"/>
      <c r="P257" s="253"/>
    </row>
    <row r="258" spans="2:16" s="51" customFormat="1" hidden="1" x14ac:dyDescent="0.35">
      <c r="B258" s="87" t="s">
        <v>676</v>
      </c>
      <c r="C258" s="208"/>
      <c r="D258" s="246" t="s">
        <v>677</v>
      </c>
      <c r="E258" s="216"/>
      <c r="F258" s="197" t="s">
        <v>678</v>
      </c>
      <c r="G258" s="197"/>
      <c r="H258" s="258"/>
      <c r="I258" s="92" t="s">
        <v>44</v>
      </c>
      <c r="J258" s="92" t="s">
        <v>44</v>
      </c>
      <c r="K258" s="92" t="s">
        <v>44</v>
      </c>
      <c r="L258" s="57"/>
      <c r="M258" s="100"/>
      <c r="P258" s="253"/>
    </row>
    <row r="259" spans="2:16" x14ac:dyDescent="0.35">
      <c r="B259" s="93"/>
      <c r="C259" s="271" t="s">
        <v>629</v>
      </c>
      <c r="D259" s="272" t="s">
        <v>679</v>
      </c>
      <c r="E259" s="255"/>
      <c r="F259" s="256"/>
      <c r="G259" s="197" t="s">
        <v>669</v>
      </c>
      <c r="H259" s="257"/>
      <c r="I259" s="91"/>
      <c r="J259" s="91"/>
      <c r="K259" s="91"/>
      <c r="L259" s="57"/>
      <c r="P259" s="253"/>
    </row>
    <row r="260" spans="2:16" x14ac:dyDescent="0.35">
      <c r="B260" s="93"/>
      <c r="C260" s="236" t="s">
        <v>680</v>
      </c>
      <c r="D260" s="265" t="s">
        <v>674</v>
      </c>
      <c r="E260" s="201"/>
      <c r="F260" s="191"/>
      <c r="G260" s="191" t="s">
        <v>672</v>
      </c>
      <c r="H260" s="248" t="s">
        <v>681</v>
      </c>
      <c r="I260" s="70">
        <f>I261+I262</f>
        <v>0</v>
      </c>
      <c r="J260" s="70">
        <f>J261+J262</f>
        <v>0</v>
      </c>
      <c r="K260" s="70">
        <f>K261+K262</f>
        <v>0</v>
      </c>
      <c r="L260" s="57"/>
      <c r="P260" s="253"/>
    </row>
    <row r="261" spans="2:16" x14ac:dyDescent="0.35">
      <c r="B261" s="93"/>
      <c r="C261" s="269" t="s">
        <v>682</v>
      </c>
      <c r="D261" s="273" t="s">
        <v>683</v>
      </c>
      <c r="E261" s="255"/>
      <c r="F261" s="256"/>
      <c r="G261" s="197" t="s">
        <v>675</v>
      </c>
      <c r="H261" s="257"/>
      <c r="I261" s="91"/>
      <c r="J261" s="91"/>
      <c r="K261" s="91"/>
      <c r="L261" s="57"/>
      <c r="P261" s="253"/>
    </row>
    <row r="262" spans="2:16" x14ac:dyDescent="0.35">
      <c r="B262" s="93"/>
      <c r="C262" s="269" t="s">
        <v>684</v>
      </c>
      <c r="D262" s="273" t="s">
        <v>685</v>
      </c>
      <c r="E262" s="255"/>
      <c r="F262" s="256"/>
      <c r="G262" s="197" t="s">
        <v>678</v>
      </c>
      <c r="H262" s="257"/>
      <c r="I262" s="91"/>
      <c r="J262" s="91"/>
      <c r="K262" s="91"/>
      <c r="L262" s="57"/>
      <c r="P262" s="253"/>
    </row>
    <row r="263" spans="2:16" x14ac:dyDescent="0.35">
      <c r="B263" s="93"/>
      <c r="C263" s="271" t="s">
        <v>686</v>
      </c>
      <c r="D263" s="272" t="s">
        <v>687</v>
      </c>
      <c r="E263" s="255"/>
      <c r="F263" s="256"/>
      <c r="G263" s="197" t="s">
        <v>688</v>
      </c>
      <c r="H263" s="257"/>
      <c r="I263" s="91"/>
      <c r="J263" s="91"/>
      <c r="K263" s="91"/>
      <c r="L263" s="57"/>
      <c r="P263" s="253"/>
    </row>
    <row r="264" spans="2:16" x14ac:dyDescent="0.35">
      <c r="B264" s="93"/>
      <c r="C264" s="236" t="s">
        <v>689</v>
      </c>
      <c r="D264" s="265" t="s">
        <v>690</v>
      </c>
      <c r="E264" s="201"/>
      <c r="F264" s="191"/>
      <c r="G264" s="191" t="s">
        <v>691</v>
      </c>
      <c r="H264" s="248" t="s">
        <v>692</v>
      </c>
      <c r="I264" s="70">
        <f>I265+I266</f>
        <v>0</v>
      </c>
      <c r="J264" s="70">
        <f>J265+J266</f>
        <v>0</v>
      </c>
      <c r="K264" s="70">
        <f>K265+K266</f>
        <v>0</v>
      </c>
      <c r="L264" s="57"/>
      <c r="P264" s="253"/>
    </row>
    <row r="265" spans="2:16" x14ac:dyDescent="0.35">
      <c r="B265" s="93"/>
      <c r="C265" s="269" t="s">
        <v>693</v>
      </c>
      <c r="D265" s="273" t="s">
        <v>694</v>
      </c>
      <c r="E265" s="255"/>
      <c r="F265" s="256"/>
      <c r="G265" s="197" t="s">
        <v>695</v>
      </c>
      <c r="H265" s="257"/>
      <c r="I265" s="91"/>
      <c r="J265" s="91"/>
      <c r="K265" s="91"/>
      <c r="L265" s="57"/>
      <c r="P265" s="253"/>
    </row>
    <row r="266" spans="2:16" x14ac:dyDescent="0.35">
      <c r="B266" s="93"/>
      <c r="C266" s="269" t="s">
        <v>696</v>
      </c>
      <c r="D266" s="273" t="s">
        <v>697</v>
      </c>
      <c r="E266" s="255"/>
      <c r="F266" s="256"/>
      <c r="G266" s="197" t="s">
        <v>698</v>
      </c>
      <c r="H266" s="257"/>
      <c r="I266" s="91"/>
      <c r="J266" s="91"/>
      <c r="K266" s="91"/>
      <c r="L266" s="57"/>
      <c r="P266" s="253"/>
    </row>
    <row r="267" spans="2:16" s="51" customFormat="1" hidden="1" x14ac:dyDescent="0.35">
      <c r="B267" s="87" t="s">
        <v>699</v>
      </c>
      <c r="C267" s="208"/>
      <c r="D267" s="250" t="s">
        <v>700</v>
      </c>
      <c r="E267" s="196"/>
      <c r="F267" s="197" t="s">
        <v>701</v>
      </c>
      <c r="G267" s="197"/>
      <c r="H267" s="258"/>
      <c r="I267" s="92" t="s">
        <v>44</v>
      </c>
      <c r="J267" s="92" t="s">
        <v>44</v>
      </c>
      <c r="K267" s="92" t="s">
        <v>44</v>
      </c>
      <c r="L267" s="57"/>
      <c r="M267" s="100"/>
      <c r="P267" s="253"/>
    </row>
    <row r="268" spans="2:16" x14ac:dyDescent="0.35">
      <c r="B268" s="93"/>
      <c r="C268" s="271" t="s">
        <v>530</v>
      </c>
      <c r="D268" s="272" t="s">
        <v>702</v>
      </c>
      <c r="E268" s="255"/>
      <c r="F268" s="260"/>
      <c r="G268" s="197" t="s">
        <v>701</v>
      </c>
      <c r="H268" s="257"/>
      <c r="I268" s="91"/>
      <c r="J268" s="91"/>
      <c r="K268" s="91"/>
      <c r="L268" s="57"/>
      <c r="P268" s="253"/>
    </row>
    <row r="269" spans="2:16" x14ac:dyDescent="0.35">
      <c r="B269" s="93"/>
      <c r="C269" s="236" t="s">
        <v>703</v>
      </c>
      <c r="D269" s="265" t="s">
        <v>704</v>
      </c>
      <c r="E269" s="201"/>
      <c r="F269" s="191"/>
      <c r="G269" s="191" t="s">
        <v>705</v>
      </c>
      <c r="H269" s="248" t="s">
        <v>706</v>
      </c>
      <c r="I269" s="70">
        <f>I270+I271</f>
        <v>0</v>
      </c>
      <c r="J269" s="70">
        <f>J270+J271</f>
        <v>0</v>
      </c>
      <c r="K269" s="70">
        <f>K270+K271</f>
        <v>0</v>
      </c>
      <c r="L269" s="57"/>
      <c r="P269" s="253"/>
    </row>
    <row r="270" spans="2:16" x14ac:dyDescent="0.35">
      <c r="B270" s="93"/>
      <c r="C270" s="274" t="s">
        <v>707</v>
      </c>
      <c r="D270" s="275" t="s">
        <v>708</v>
      </c>
      <c r="E270" s="255"/>
      <c r="F270" s="260"/>
      <c r="G270" s="197" t="s">
        <v>709</v>
      </c>
      <c r="H270" s="257"/>
      <c r="I270" s="91"/>
      <c r="J270" s="91"/>
      <c r="K270" s="91"/>
      <c r="L270" s="57"/>
      <c r="P270" s="253"/>
    </row>
    <row r="271" spans="2:16" x14ac:dyDescent="0.35">
      <c r="B271" s="93"/>
      <c r="C271" s="274" t="s">
        <v>710</v>
      </c>
      <c r="D271" s="273" t="s">
        <v>711</v>
      </c>
      <c r="E271" s="255"/>
      <c r="F271" s="260"/>
      <c r="G271" s="197" t="s">
        <v>712</v>
      </c>
      <c r="H271" s="257"/>
      <c r="I271" s="91"/>
      <c r="J271" s="91"/>
      <c r="K271" s="91"/>
      <c r="L271" s="57"/>
      <c r="P271" s="253"/>
    </row>
    <row r="272" spans="2:16" s="51" customFormat="1" hidden="1" x14ac:dyDescent="0.35">
      <c r="B272" s="73" t="s">
        <v>713</v>
      </c>
      <c r="C272" s="208"/>
      <c r="D272" s="250" t="s">
        <v>714</v>
      </c>
      <c r="E272" s="196"/>
      <c r="F272" s="197" t="s">
        <v>705</v>
      </c>
      <c r="G272" s="197"/>
      <c r="H272" s="258"/>
      <c r="I272" s="92" t="s">
        <v>44</v>
      </c>
      <c r="J272" s="92" t="s">
        <v>44</v>
      </c>
      <c r="K272" s="92" t="s">
        <v>44</v>
      </c>
      <c r="L272" s="57"/>
      <c r="M272" s="100"/>
      <c r="P272" s="253"/>
    </row>
    <row r="273" spans="2:16" x14ac:dyDescent="0.35">
      <c r="B273" s="93"/>
      <c r="C273" s="271" t="s">
        <v>715</v>
      </c>
      <c r="D273" s="272" t="s">
        <v>716</v>
      </c>
      <c r="E273" s="255"/>
      <c r="F273" s="260"/>
      <c r="G273" s="197" t="s">
        <v>717</v>
      </c>
      <c r="H273" s="257"/>
      <c r="I273" s="91"/>
      <c r="J273" s="91"/>
      <c r="K273" s="91"/>
      <c r="L273" s="57"/>
      <c r="P273" s="253"/>
    </row>
    <row r="274" spans="2:16" s="51" customFormat="1" hidden="1" x14ac:dyDescent="0.35">
      <c r="B274" s="87" t="s">
        <v>718</v>
      </c>
      <c r="C274" s="208"/>
      <c r="D274" s="250" t="s">
        <v>719</v>
      </c>
      <c r="E274" s="196"/>
      <c r="F274" s="197" t="s">
        <v>691</v>
      </c>
      <c r="G274" s="197"/>
      <c r="H274" s="258"/>
      <c r="I274" s="92" t="s">
        <v>44</v>
      </c>
      <c r="J274" s="92" t="s">
        <v>44</v>
      </c>
      <c r="K274" s="92" t="s">
        <v>44</v>
      </c>
      <c r="L274" s="57"/>
      <c r="M274" s="100"/>
      <c r="P274" s="253"/>
    </row>
    <row r="275" spans="2:16" s="51" customFormat="1" hidden="1" x14ac:dyDescent="0.35">
      <c r="B275" s="87" t="s">
        <v>720</v>
      </c>
      <c r="C275" s="208"/>
      <c r="D275" s="250" t="s">
        <v>716</v>
      </c>
      <c r="E275" s="196"/>
      <c r="F275" s="197" t="s">
        <v>709</v>
      </c>
      <c r="G275" s="197"/>
      <c r="H275" s="258"/>
      <c r="I275" s="92" t="s">
        <v>44</v>
      </c>
      <c r="J275" s="92" t="s">
        <v>44</v>
      </c>
      <c r="K275" s="92" t="s">
        <v>44</v>
      </c>
      <c r="L275" s="57"/>
      <c r="M275" s="100"/>
      <c r="P275" s="253"/>
    </row>
    <row r="276" spans="2:16" s="51" customFormat="1" hidden="1" x14ac:dyDescent="0.35">
      <c r="B276" s="87" t="s">
        <v>721</v>
      </c>
      <c r="C276" s="208"/>
      <c r="D276" s="250" t="s">
        <v>722</v>
      </c>
      <c r="E276" s="196"/>
      <c r="F276" s="197" t="s">
        <v>717</v>
      </c>
      <c r="G276" s="197"/>
      <c r="H276" s="258"/>
      <c r="I276" s="92" t="s">
        <v>44</v>
      </c>
      <c r="J276" s="92" t="s">
        <v>44</v>
      </c>
      <c r="K276" s="92" t="s">
        <v>44</v>
      </c>
      <c r="L276" s="57"/>
      <c r="M276" s="100"/>
      <c r="P276" s="253"/>
    </row>
    <row r="277" spans="2:16" x14ac:dyDescent="0.35">
      <c r="B277" s="93"/>
      <c r="C277" s="271" t="s">
        <v>723</v>
      </c>
      <c r="D277" s="272" t="s">
        <v>724</v>
      </c>
      <c r="E277" s="255"/>
      <c r="F277" s="260"/>
      <c r="G277" s="197" t="s">
        <v>725</v>
      </c>
      <c r="H277" s="257"/>
      <c r="I277" s="101"/>
      <c r="J277" s="101"/>
      <c r="K277" s="101"/>
      <c r="L277" s="57"/>
      <c r="O277" s="102"/>
      <c r="P277" s="253"/>
    </row>
    <row r="278" spans="2:16" s="51" customFormat="1" hidden="1" x14ac:dyDescent="0.35">
      <c r="B278" s="90" t="s">
        <v>723</v>
      </c>
      <c r="C278" s="208"/>
      <c r="D278" s="250" t="s">
        <v>726</v>
      </c>
      <c r="E278" s="196"/>
      <c r="F278" s="197" t="s">
        <v>688</v>
      </c>
      <c r="G278" s="197"/>
      <c r="H278" s="258"/>
      <c r="I278" s="92" t="s">
        <v>44</v>
      </c>
      <c r="J278" s="92" t="s">
        <v>44</v>
      </c>
      <c r="K278" s="92" t="s">
        <v>44</v>
      </c>
      <c r="L278" s="57"/>
      <c r="M278" s="100"/>
      <c r="P278" s="253"/>
    </row>
    <row r="279" spans="2:16" s="51" customFormat="1" hidden="1" x14ac:dyDescent="0.35">
      <c r="B279" s="90" t="s">
        <v>727</v>
      </c>
      <c r="C279" s="208"/>
      <c r="D279" s="250" t="s">
        <v>728</v>
      </c>
      <c r="E279" s="196"/>
      <c r="F279" s="197" t="s">
        <v>695</v>
      </c>
      <c r="G279" s="197"/>
      <c r="H279" s="258"/>
      <c r="I279" s="92" t="s">
        <v>44</v>
      </c>
      <c r="J279" s="92" t="s">
        <v>44</v>
      </c>
      <c r="K279" s="92" t="s">
        <v>44</v>
      </c>
      <c r="L279" s="57"/>
      <c r="M279" s="100"/>
      <c r="P279" s="253"/>
    </row>
    <row r="280" spans="2:16" s="51" customFormat="1" hidden="1" x14ac:dyDescent="0.35">
      <c r="B280" s="68" t="s">
        <v>729</v>
      </c>
      <c r="C280" s="208"/>
      <c r="D280" s="259" t="s">
        <v>730</v>
      </c>
      <c r="E280" s="196"/>
      <c r="F280" s="197" t="s">
        <v>698</v>
      </c>
      <c r="G280" s="197"/>
      <c r="H280" s="258"/>
      <c r="I280" s="92" t="s">
        <v>44</v>
      </c>
      <c r="J280" s="92" t="s">
        <v>44</v>
      </c>
      <c r="K280" s="92" t="s">
        <v>44</v>
      </c>
      <c r="L280" s="57"/>
      <c r="M280" s="100"/>
      <c r="P280" s="253"/>
    </row>
    <row r="281" spans="2:16" s="51" customFormat="1" hidden="1" x14ac:dyDescent="0.35">
      <c r="B281" s="68" t="s">
        <v>731</v>
      </c>
      <c r="C281" s="208"/>
      <c r="D281" s="250" t="s">
        <v>724</v>
      </c>
      <c r="E281" s="196"/>
      <c r="F281" s="197" t="s">
        <v>712</v>
      </c>
      <c r="G281" s="197"/>
      <c r="H281" s="258"/>
      <c r="I281" s="92" t="s">
        <v>44</v>
      </c>
      <c r="J281" s="92" t="s">
        <v>44</v>
      </c>
      <c r="K281" s="92" t="s">
        <v>44</v>
      </c>
      <c r="L281" s="57"/>
      <c r="M281" s="100"/>
      <c r="P281" s="253"/>
    </row>
    <row r="282" spans="2:16" s="51" customFormat="1" hidden="1" x14ac:dyDescent="0.35">
      <c r="B282" s="68" t="s">
        <v>732</v>
      </c>
      <c r="C282" s="208"/>
      <c r="D282" s="261" t="s">
        <v>733</v>
      </c>
      <c r="E282" s="196"/>
      <c r="F282" s="197" t="s">
        <v>725</v>
      </c>
      <c r="G282" s="197"/>
      <c r="H282" s="258"/>
      <c r="I282" s="92" t="s">
        <v>44</v>
      </c>
      <c r="J282" s="92" t="s">
        <v>44</v>
      </c>
      <c r="K282" s="92" t="s">
        <v>44</v>
      </c>
      <c r="L282" s="57"/>
      <c r="M282" s="100"/>
      <c r="P282" s="253"/>
    </row>
    <row r="283" spans="2:16" s="51" customFormat="1" ht="18" customHeight="1" x14ac:dyDescent="0.35">
      <c r="B283" s="87" t="s">
        <v>646</v>
      </c>
      <c r="C283" s="262" t="s">
        <v>734</v>
      </c>
      <c r="D283" s="265" t="s">
        <v>735</v>
      </c>
      <c r="E283" s="201"/>
      <c r="F283" s="191" t="s">
        <v>736</v>
      </c>
      <c r="G283" s="191" t="s">
        <v>736</v>
      </c>
      <c r="H283" s="248" t="s">
        <v>737</v>
      </c>
      <c r="I283" s="70">
        <f>I249+I260+I264+I273-I259-I263-I268-I269-I277</f>
        <v>0</v>
      </c>
      <c r="J283" s="70">
        <f>J249+J260+J264+J273-J259-J263-J268-J269-J277</f>
        <v>0</v>
      </c>
      <c r="K283" s="70">
        <f>K249+K260+K264+K273-K259-K263-K268-K269-K277</f>
        <v>0</v>
      </c>
      <c r="L283" s="57"/>
      <c r="M283" s="100"/>
      <c r="N283" s="103"/>
      <c r="P283" s="253"/>
    </row>
    <row r="284" spans="2:16" ht="33" customHeight="1" x14ac:dyDescent="0.35">
      <c r="B284" s="93"/>
      <c r="C284" s="221" t="s">
        <v>738</v>
      </c>
      <c r="D284" s="265" t="s">
        <v>739</v>
      </c>
      <c r="E284" s="201"/>
      <c r="F284" s="191"/>
      <c r="G284" s="191" t="s">
        <v>740</v>
      </c>
      <c r="H284" s="276" t="s">
        <v>741</v>
      </c>
      <c r="I284" s="70">
        <f>I247+I283</f>
        <v>0</v>
      </c>
      <c r="J284" s="70">
        <f>J247+J283</f>
        <v>0</v>
      </c>
      <c r="K284" s="70">
        <f>K247+K283</f>
        <v>0</v>
      </c>
      <c r="L284" s="57"/>
      <c r="P284" s="253"/>
    </row>
    <row r="285" spans="2:16" ht="16.5" hidden="1" customHeight="1" x14ac:dyDescent="0.35">
      <c r="B285" s="93"/>
      <c r="C285" s="277"/>
      <c r="E285" s="278"/>
      <c r="F285" s="256"/>
      <c r="G285" s="260"/>
      <c r="H285" s="257"/>
      <c r="I285" s="75"/>
      <c r="J285" s="75"/>
      <c r="K285" s="75"/>
      <c r="L285" s="76"/>
      <c r="P285" s="253"/>
    </row>
    <row r="286" spans="2:16" s="51" customFormat="1" x14ac:dyDescent="0.35">
      <c r="B286" s="104"/>
      <c r="C286" s="236" t="s">
        <v>727</v>
      </c>
      <c r="D286" s="279" t="s">
        <v>742</v>
      </c>
      <c r="E286" s="201"/>
      <c r="F286" s="191"/>
      <c r="G286" s="191" t="s">
        <v>743</v>
      </c>
      <c r="H286" s="268" t="s">
        <v>744</v>
      </c>
      <c r="I286" s="70">
        <f>I287+I288</f>
        <v>0</v>
      </c>
      <c r="J286" s="70">
        <f>J287+J288</f>
        <v>0</v>
      </c>
      <c r="K286" s="70">
        <f>K287+K288</f>
        <v>0</v>
      </c>
      <c r="L286" s="57"/>
      <c r="M286" s="100"/>
      <c r="P286" s="253"/>
    </row>
    <row r="287" spans="2:16" s="51" customFormat="1" x14ac:dyDescent="0.35">
      <c r="B287" s="104"/>
      <c r="C287" s="274" t="s">
        <v>745</v>
      </c>
      <c r="D287" s="280" t="s">
        <v>746</v>
      </c>
      <c r="E287" s="216"/>
      <c r="F287" s="197"/>
      <c r="G287" s="197" t="s">
        <v>747</v>
      </c>
      <c r="H287" s="258"/>
      <c r="I287" s="101"/>
      <c r="J287" s="101"/>
      <c r="K287" s="101"/>
      <c r="L287" s="57"/>
      <c r="M287" s="100"/>
      <c r="P287" s="253"/>
    </row>
    <row r="288" spans="2:16" s="51" customFormat="1" x14ac:dyDescent="0.35">
      <c r="B288" s="104"/>
      <c r="C288" s="274" t="s">
        <v>748</v>
      </c>
      <c r="D288" s="280" t="s">
        <v>749</v>
      </c>
      <c r="E288" s="216"/>
      <c r="F288" s="197"/>
      <c r="G288" s="197" t="s">
        <v>750</v>
      </c>
      <c r="H288" s="258"/>
      <c r="I288" s="101"/>
      <c r="J288" s="101"/>
      <c r="K288" s="101"/>
      <c r="L288" s="57"/>
      <c r="M288" s="100"/>
      <c r="P288" s="253"/>
    </row>
    <row r="289" spans="2:16" s="51" customFormat="1" hidden="1" x14ac:dyDescent="0.35">
      <c r="B289" s="68" t="s">
        <v>751</v>
      </c>
      <c r="C289" s="236"/>
      <c r="D289" s="281" t="s">
        <v>752</v>
      </c>
      <c r="E289" s="201"/>
      <c r="F289" s="191" t="s">
        <v>740</v>
      </c>
      <c r="G289" s="191"/>
      <c r="H289" s="268"/>
      <c r="I289" s="92" t="s">
        <v>44</v>
      </c>
      <c r="J289" s="92" t="s">
        <v>44</v>
      </c>
      <c r="K289" s="92" t="s">
        <v>44</v>
      </c>
      <c r="L289" s="57"/>
      <c r="M289" s="100"/>
      <c r="P289" s="253"/>
    </row>
    <row r="290" spans="2:16" s="51" customFormat="1" hidden="1" x14ac:dyDescent="0.35">
      <c r="B290" s="90" t="s">
        <v>753</v>
      </c>
      <c r="C290" s="274"/>
      <c r="D290" s="282" t="s">
        <v>754</v>
      </c>
      <c r="E290" s="196"/>
      <c r="F290" s="197" t="s">
        <v>743</v>
      </c>
      <c r="G290" s="197"/>
      <c r="H290" s="258"/>
      <c r="I290" s="92" t="s">
        <v>44</v>
      </c>
      <c r="J290" s="92" t="s">
        <v>44</v>
      </c>
      <c r="K290" s="92" t="s">
        <v>44</v>
      </c>
      <c r="L290" s="57"/>
      <c r="M290" s="100"/>
      <c r="P290" s="253"/>
    </row>
    <row r="291" spans="2:16" s="51" customFormat="1" hidden="1" x14ac:dyDescent="0.35">
      <c r="B291" s="90" t="s">
        <v>755</v>
      </c>
      <c r="C291" s="274"/>
      <c r="D291" s="282" t="s">
        <v>756</v>
      </c>
      <c r="E291" s="196"/>
      <c r="F291" s="197" t="s">
        <v>747</v>
      </c>
      <c r="G291" s="197"/>
      <c r="H291" s="258"/>
      <c r="I291" s="92" t="s">
        <v>44</v>
      </c>
      <c r="J291" s="92" t="s">
        <v>44</v>
      </c>
      <c r="K291" s="92" t="s">
        <v>44</v>
      </c>
      <c r="L291" s="57"/>
      <c r="M291" s="100"/>
      <c r="P291" s="253"/>
    </row>
    <row r="292" spans="2:16" s="51" customFormat="1" hidden="1" x14ac:dyDescent="0.35">
      <c r="B292" s="87" t="s">
        <v>757</v>
      </c>
      <c r="C292" s="230"/>
      <c r="D292" s="281" t="s">
        <v>758</v>
      </c>
      <c r="E292" s="201"/>
      <c r="F292" s="191" t="s">
        <v>750</v>
      </c>
      <c r="G292" s="191"/>
      <c r="H292" s="268"/>
      <c r="I292" s="92" t="s">
        <v>44</v>
      </c>
      <c r="J292" s="92" t="s">
        <v>44</v>
      </c>
      <c r="K292" s="92" t="s">
        <v>44</v>
      </c>
      <c r="L292" s="57"/>
      <c r="M292" s="100"/>
      <c r="P292" s="253"/>
    </row>
    <row r="293" spans="2:16" s="51" customFormat="1" hidden="1" x14ac:dyDescent="0.35">
      <c r="B293" s="87" t="s">
        <v>759</v>
      </c>
      <c r="C293" s="208"/>
      <c r="D293" s="282" t="s">
        <v>760</v>
      </c>
      <c r="E293" s="196"/>
      <c r="F293" s="197" t="s">
        <v>761</v>
      </c>
      <c r="G293" s="197"/>
      <c r="H293" s="258"/>
      <c r="I293" s="92" t="s">
        <v>44</v>
      </c>
      <c r="J293" s="92" t="s">
        <v>44</v>
      </c>
      <c r="K293" s="92" t="s">
        <v>44</v>
      </c>
      <c r="L293" s="57"/>
      <c r="M293" s="100"/>
      <c r="P293" s="253"/>
    </row>
    <row r="294" spans="2:16" s="51" customFormat="1" hidden="1" x14ac:dyDescent="0.35">
      <c r="B294" s="68" t="s">
        <v>762</v>
      </c>
      <c r="C294" s="208"/>
      <c r="D294" s="282" t="s">
        <v>763</v>
      </c>
      <c r="E294" s="196"/>
      <c r="F294" s="197" t="s">
        <v>764</v>
      </c>
      <c r="G294" s="197"/>
      <c r="H294" s="258"/>
      <c r="I294" s="92" t="s">
        <v>44</v>
      </c>
      <c r="J294" s="92" t="s">
        <v>44</v>
      </c>
      <c r="K294" s="92" t="s">
        <v>44</v>
      </c>
      <c r="L294" s="57"/>
      <c r="M294" s="100"/>
      <c r="P294" s="253"/>
    </row>
    <row r="295" spans="2:16" s="51" customFormat="1" hidden="1" x14ac:dyDescent="0.35">
      <c r="B295" s="68" t="s">
        <v>765</v>
      </c>
      <c r="C295" s="230"/>
      <c r="D295" s="281" t="s">
        <v>766</v>
      </c>
      <c r="E295" s="201"/>
      <c r="F295" s="191" t="s">
        <v>767</v>
      </c>
      <c r="G295" s="191"/>
      <c r="H295" s="268"/>
      <c r="I295" s="92" t="s">
        <v>44</v>
      </c>
      <c r="J295" s="92" t="s">
        <v>44</v>
      </c>
      <c r="K295" s="92" t="s">
        <v>44</v>
      </c>
      <c r="L295" s="57"/>
      <c r="M295" s="100"/>
      <c r="P295" s="253"/>
    </row>
    <row r="296" spans="2:16" s="51" customFormat="1" hidden="1" x14ac:dyDescent="0.35">
      <c r="B296" s="90" t="s">
        <v>768</v>
      </c>
      <c r="C296" s="208"/>
      <c r="D296" s="282" t="s">
        <v>754</v>
      </c>
      <c r="E296" s="196"/>
      <c r="F296" s="197" t="s">
        <v>769</v>
      </c>
      <c r="G296" s="197"/>
      <c r="H296" s="258"/>
      <c r="I296" s="92" t="s">
        <v>44</v>
      </c>
      <c r="J296" s="92" t="s">
        <v>44</v>
      </c>
      <c r="K296" s="92" t="s">
        <v>44</v>
      </c>
      <c r="L296" s="57"/>
      <c r="M296" s="100"/>
      <c r="P296" s="253"/>
    </row>
    <row r="297" spans="2:16" s="51" customFormat="1" hidden="1" x14ac:dyDescent="0.35">
      <c r="B297" s="90" t="s">
        <v>770</v>
      </c>
      <c r="C297" s="208"/>
      <c r="D297" s="282" t="s">
        <v>756</v>
      </c>
      <c r="E297" s="196"/>
      <c r="F297" s="197" t="s">
        <v>771</v>
      </c>
      <c r="G297" s="197"/>
      <c r="H297" s="258"/>
      <c r="I297" s="92" t="s">
        <v>44</v>
      </c>
      <c r="J297" s="92" t="s">
        <v>44</v>
      </c>
      <c r="K297" s="92" t="s">
        <v>44</v>
      </c>
      <c r="L297" s="57"/>
      <c r="M297" s="100"/>
      <c r="P297" s="253"/>
    </row>
    <row r="298" spans="2:16" s="51" customFormat="1" hidden="1" x14ac:dyDescent="0.35">
      <c r="B298" s="87" t="s">
        <v>646</v>
      </c>
      <c r="C298" s="230"/>
      <c r="D298" s="281" t="s">
        <v>772</v>
      </c>
      <c r="E298" s="201"/>
      <c r="F298" s="191" t="s">
        <v>773</v>
      </c>
      <c r="G298" s="191"/>
      <c r="H298" s="268"/>
      <c r="I298" s="105" t="s">
        <v>44</v>
      </c>
      <c r="J298" s="105" t="s">
        <v>44</v>
      </c>
      <c r="K298" s="105" t="s">
        <v>44</v>
      </c>
      <c r="L298" s="57"/>
      <c r="M298" s="100"/>
      <c r="P298" s="253"/>
    </row>
    <row r="299" spans="2:16" x14ac:dyDescent="0.35">
      <c r="B299" s="106"/>
      <c r="C299" s="221" t="s">
        <v>774</v>
      </c>
      <c r="D299" s="279" t="s">
        <v>775</v>
      </c>
      <c r="E299" s="201"/>
      <c r="F299" s="191"/>
      <c r="G299" s="191" t="s">
        <v>761</v>
      </c>
      <c r="H299" s="248" t="s">
        <v>776</v>
      </c>
      <c r="I299" s="70">
        <f>I284-I286</f>
        <v>0</v>
      </c>
      <c r="J299" s="70">
        <f>J284-J286</f>
        <v>0</v>
      </c>
      <c r="K299" s="70">
        <f>K284-K286</f>
        <v>0</v>
      </c>
      <c r="L299" s="107"/>
      <c r="P299" s="253"/>
    </row>
    <row r="300" spans="2:16" s="51" customFormat="1" hidden="1" x14ac:dyDescent="0.35">
      <c r="B300" s="87" t="s">
        <v>777</v>
      </c>
      <c r="C300" s="230"/>
      <c r="D300" s="281" t="s">
        <v>778</v>
      </c>
      <c r="E300" s="201"/>
      <c r="F300" s="191" t="s">
        <v>779</v>
      </c>
      <c r="G300" s="191"/>
      <c r="H300" s="268"/>
      <c r="I300" s="105" t="s">
        <v>44</v>
      </c>
      <c r="J300" s="105" t="s">
        <v>44</v>
      </c>
      <c r="K300" s="105" t="s">
        <v>44</v>
      </c>
      <c r="L300" s="107"/>
      <c r="M300" s="100"/>
      <c r="P300" s="253"/>
    </row>
    <row r="301" spans="2:16" s="51" customFormat="1" x14ac:dyDescent="0.35">
      <c r="B301" s="68" t="s">
        <v>780</v>
      </c>
      <c r="C301" s="283" t="s">
        <v>729</v>
      </c>
      <c r="D301" s="282" t="s">
        <v>781</v>
      </c>
      <c r="E301" s="196"/>
      <c r="F301" s="197" t="s">
        <v>782</v>
      </c>
      <c r="G301" s="197" t="s">
        <v>764</v>
      </c>
      <c r="H301" s="258"/>
      <c r="I301" s="69"/>
      <c r="J301" s="69"/>
      <c r="K301" s="69"/>
      <c r="L301" s="107"/>
      <c r="M301" s="100"/>
      <c r="P301" s="253"/>
    </row>
    <row r="302" spans="2:16" x14ac:dyDescent="0.35">
      <c r="B302" s="93"/>
      <c r="C302" s="221" t="s">
        <v>777</v>
      </c>
      <c r="D302" s="279" t="s">
        <v>783</v>
      </c>
      <c r="E302" s="201"/>
      <c r="F302" s="191"/>
      <c r="G302" s="191" t="s">
        <v>767</v>
      </c>
      <c r="H302" s="248" t="s">
        <v>784</v>
      </c>
      <c r="I302" s="70">
        <f>I299-I301</f>
        <v>0</v>
      </c>
      <c r="J302" s="70">
        <f>J299-J301</f>
        <v>0</v>
      </c>
      <c r="K302" s="70">
        <f>K299-K301</f>
        <v>0</v>
      </c>
      <c r="L302" s="107"/>
      <c r="P302" s="253"/>
    </row>
    <row r="303" spans="2:16" s="51" customFormat="1" ht="15" thickBot="1" x14ac:dyDescent="0.4">
      <c r="B303" s="104" t="s">
        <v>785</v>
      </c>
      <c r="C303" s="230"/>
      <c r="D303" s="284" t="s">
        <v>786</v>
      </c>
      <c r="E303" s="285"/>
      <c r="F303" s="191" t="s">
        <v>787</v>
      </c>
      <c r="G303" s="191"/>
      <c r="H303" s="248" t="s">
        <v>788</v>
      </c>
      <c r="I303" s="286">
        <f>I247+I283</f>
        <v>0</v>
      </c>
      <c r="J303" s="286">
        <f>J247+J283</f>
        <v>0</v>
      </c>
      <c r="K303" s="286">
        <f>K247+K283</f>
        <v>0</v>
      </c>
      <c r="L303" s="107"/>
      <c r="M303" s="100"/>
      <c r="P303" s="253"/>
    </row>
    <row r="304" spans="2:16" ht="15" thickBot="1" x14ac:dyDescent="0.4">
      <c r="B304" s="108"/>
      <c r="C304" s="287"/>
      <c r="D304" s="288" t="s">
        <v>789</v>
      </c>
      <c r="E304" s="289"/>
      <c r="F304" s="191"/>
      <c r="G304" s="191" t="s">
        <v>769</v>
      </c>
      <c r="H304" s="248" t="s">
        <v>790</v>
      </c>
      <c r="I304" s="70">
        <f>I205+I206+I230+I249+I260+I264+I273</f>
        <v>0</v>
      </c>
      <c r="J304" s="70">
        <f>J205+J206+J230+J249+J260+J264+J273</f>
        <v>0</v>
      </c>
      <c r="K304" s="70">
        <f>K205+K206+K230+K249+K260+K264+K273</f>
        <v>0</v>
      </c>
      <c r="L304" s="160" t="s">
        <v>813</v>
      </c>
      <c r="P304" s="253"/>
    </row>
    <row r="305" spans="2:18" s="51" customFormat="1" ht="15" thickBot="1" x14ac:dyDescent="0.4">
      <c r="B305" s="109"/>
      <c r="C305" s="110" t="s">
        <v>791</v>
      </c>
      <c r="D305" s="63"/>
      <c r="E305" s="111"/>
      <c r="F305" s="434"/>
      <c r="G305" s="435"/>
      <c r="H305" s="436"/>
      <c r="I305" s="187">
        <f>I302-I149</f>
        <v>0</v>
      </c>
      <c r="J305" s="187">
        <f>J302-J149</f>
        <v>0</v>
      </c>
      <c r="K305" s="187">
        <f>K302-K149</f>
        <v>0</v>
      </c>
      <c r="L305" s="159"/>
      <c r="M305" s="67">
        <f>IF(I305&lt;&gt;0,1,IF(J305&lt;&gt;0,1,IF(K305&lt;&gt;0,1,0)))</f>
        <v>0</v>
      </c>
      <c r="P305" s="253"/>
    </row>
    <row r="306" spans="2:18" ht="23.25" customHeight="1" thickBot="1" x14ac:dyDescent="0.4">
      <c r="B306" s="109"/>
      <c r="C306" s="413" t="s">
        <v>792</v>
      </c>
      <c r="D306" s="414"/>
      <c r="E306" s="415"/>
      <c r="F306" s="416"/>
      <c r="G306" s="417"/>
      <c r="H306" s="290"/>
      <c r="I306" s="291">
        <f>I17</f>
        <v>45291</v>
      </c>
      <c r="J306" s="291">
        <f>J17</f>
        <v>45657</v>
      </c>
      <c r="K306" s="291">
        <f>K17</f>
        <v>46022</v>
      </c>
      <c r="L306" s="113"/>
    </row>
    <row r="307" spans="2:18" ht="15" customHeight="1" x14ac:dyDescent="0.35">
      <c r="B307" s="109"/>
      <c r="C307" s="114" t="s">
        <v>793</v>
      </c>
      <c r="D307" s="115"/>
      <c r="E307" s="116"/>
      <c r="F307" s="418" t="s">
        <v>532</v>
      </c>
      <c r="G307" s="419"/>
      <c r="H307" s="442" t="s">
        <v>817</v>
      </c>
      <c r="I307" s="167"/>
      <c r="J307" s="168"/>
      <c r="K307" s="169"/>
      <c r="L307" s="163"/>
    </row>
    <row r="308" spans="2:18" x14ac:dyDescent="0.35">
      <c r="B308" s="109"/>
      <c r="C308" s="119" t="s">
        <v>794</v>
      </c>
      <c r="D308" s="120"/>
      <c r="E308" s="121"/>
      <c r="F308" s="420" t="s">
        <v>537</v>
      </c>
      <c r="G308" s="421"/>
      <c r="H308" s="443"/>
      <c r="I308" s="170"/>
      <c r="J308" s="117"/>
      <c r="K308" s="171"/>
      <c r="L308" s="163"/>
    </row>
    <row r="309" spans="2:18" x14ac:dyDescent="0.35">
      <c r="B309" s="109"/>
      <c r="C309" s="119" t="s">
        <v>795</v>
      </c>
      <c r="D309" s="120"/>
      <c r="E309" s="121"/>
      <c r="F309" s="420" t="s">
        <v>540</v>
      </c>
      <c r="G309" s="421"/>
      <c r="H309" s="443"/>
      <c r="I309" s="170"/>
      <c r="J309" s="117"/>
      <c r="K309" s="171"/>
      <c r="L309" s="163"/>
    </row>
    <row r="310" spans="2:18" x14ac:dyDescent="0.35">
      <c r="B310" s="109"/>
      <c r="C310" s="292" t="s">
        <v>796</v>
      </c>
      <c r="D310" s="293"/>
      <c r="E310" s="294"/>
      <c r="F310" s="420" t="s">
        <v>544</v>
      </c>
      <c r="G310" s="421"/>
      <c r="H310" s="443"/>
      <c r="I310" s="170"/>
      <c r="J310" s="123"/>
      <c r="K310" s="171"/>
      <c r="L310" s="163"/>
    </row>
    <row r="311" spans="2:18" x14ac:dyDescent="0.35">
      <c r="B311" s="109"/>
      <c r="C311" s="124" t="s">
        <v>797</v>
      </c>
      <c r="D311" s="120"/>
      <c r="E311" s="121"/>
      <c r="F311" s="420" t="s">
        <v>536</v>
      </c>
      <c r="G311" s="421"/>
      <c r="H311" s="443"/>
      <c r="I311" s="172"/>
      <c r="J311" s="123"/>
      <c r="K311" s="173"/>
      <c r="L311" s="163"/>
    </row>
    <row r="312" spans="2:18" x14ac:dyDescent="0.35">
      <c r="B312" s="109"/>
      <c r="C312" s="119" t="s">
        <v>798</v>
      </c>
      <c r="D312" s="120"/>
      <c r="E312" s="121"/>
      <c r="F312" s="420" t="s">
        <v>552</v>
      </c>
      <c r="G312" s="421"/>
      <c r="H312" s="443"/>
      <c r="I312" s="170"/>
      <c r="J312" s="123"/>
      <c r="K312" s="171"/>
      <c r="L312" s="163"/>
    </row>
    <row r="313" spans="2:18" x14ac:dyDescent="0.35">
      <c r="B313" s="109"/>
      <c r="C313" s="119" t="s">
        <v>799</v>
      </c>
      <c r="D313" s="120"/>
      <c r="E313" s="121"/>
      <c r="F313" s="420" t="s">
        <v>554</v>
      </c>
      <c r="G313" s="421"/>
      <c r="H313" s="443"/>
      <c r="I313" s="170"/>
      <c r="J313" s="123"/>
      <c r="K313" s="171"/>
      <c r="L313" s="163"/>
    </row>
    <row r="314" spans="2:18" x14ac:dyDescent="0.35">
      <c r="B314" s="109"/>
      <c r="C314" s="119" t="s">
        <v>800</v>
      </c>
      <c r="D314" s="120"/>
      <c r="E314" s="121"/>
      <c r="F314" s="420" t="s">
        <v>539</v>
      </c>
      <c r="G314" s="421"/>
      <c r="H314" s="443"/>
      <c r="I314" s="172"/>
      <c r="J314" s="123"/>
      <c r="K314" s="173"/>
      <c r="L314" s="163"/>
    </row>
    <row r="315" spans="2:18" x14ac:dyDescent="0.35">
      <c r="B315" s="109"/>
      <c r="C315" s="119" t="s">
        <v>801</v>
      </c>
      <c r="D315" s="120"/>
      <c r="E315" s="121"/>
      <c r="F315" s="420" t="s">
        <v>547</v>
      </c>
      <c r="G315" s="421"/>
      <c r="H315" s="443"/>
      <c r="I315" s="172"/>
      <c r="J315" s="123"/>
      <c r="K315" s="174"/>
      <c r="L315" s="163"/>
    </row>
    <row r="316" spans="2:18" x14ac:dyDescent="0.35">
      <c r="B316" s="109"/>
      <c r="C316" s="119" t="s">
        <v>802</v>
      </c>
      <c r="D316" s="120"/>
      <c r="E316" s="121"/>
      <c r="F316" s="420" t="s">
        <v>551</v>
      </c>
      <c r="G316" s="421"/>
      <c r="H316" s="443"/>
      <c r="I316" s="172"/>
      <c r="J316" s="123"/>
      <c r="K316" s="174"/>
      <c r="L316" s="163"/>
      <c r="Q316" s="11" t="e">
        <f>IF((J317/J307)&lt;0.05,"OK","POZOR")</f>
        <v>#DIV/0!</v>
      </c>
      <c r="R316" s="11" t="e">
        <f>IF(Q316="OK",1,0)</f>
        <v>#DIV/0!</v>
      </c>
    </row>
    <row r="317" spans="2:18" ht="15" thickBot="1" x14ac:dyDescent="0.4">
      <c r="B317" s="109"/>
      <c r="C317" s="125" t="s">
        <v>803</v>
      </c>
      <c r="D317" s="126"/>
      <c r="E317" s="127"/>
      <c r="F317" s="420" t="s">
        <v>565</v>
      </c>
      <c r="G317" s="421"/>
      <c r="H317" s="444"/>
      <c r="I317" s="175"/>
      <c r="J317" s="176"/>
      <c r="K317" s="177"/>
      <c r="L317" s="295" t="e">
        <f>IF(SUM(R316:R318)=3,"OK","POZOR")</f>
        <v>#DIV/0!</v>
      </c>
      <c r="Q317" s="11" t="str">
        <f>IF(J315&gt;(5*J317),"POZOR","OK")</f>
        <v>OK</v>
      </c>
      <c r="R317" s="11">
        <f t="shared" ref="R317:R318" si="0">IF(Q317="OK",1,0)</f>
        <v>1</v>
      </c>
    </row>
    <row r="318" spans="2:18" x14ac:dyDescent="0.35">
      <c r="B318" s="128"/>
      <c r="C318" s="119" t="s">
        <v>804</v>
      </c>
      <c r="D318" s="120"/>
      <c r="E318" s="121"/>
      <c r="F318" s="420" t="s">
        <v>559</v>
      </c>
      <c r="G318" s="421"/>
      <c r="H318" s="122"/>
      <c r="I318" s="164" t="s">
        <v>44</v>
      </c>
      <c r="J318" s="165"/>
      <c r="K318" s="166" t="s">
        <v>44</v>
      </c>
      <c r="L318" s="118"/>
      <c r="Q318" s="11" t="str">
        <f>IF(J315&gt;(5*J307),"POZOR","OK")</f>
        <v>OK</v>
      </c>
      <c r="R318" s="11">
        <f t="shared" si="0"/>
        <v>1</v>
      </c>
    </row>
    <row r="319" spans="2:18" ht="15" thickBot="1" x14ac:dyDescent="0.4">
      <c r="B319" s="129"/>
      <c r="C319" s="130" t="s">
        <v>805</v>
      </c>
      <c r="D319" s="131"/>
      <c r="E319" s="132"/>
      <c r="F319" s="437" t="s">
        <v>562</v>
      </c>
      <c r="G319" s="438"/>
      <c r="H319" s="133"/>
      <c r="I319" s="134" t="s">
        <v>44</v>
      </c>
      <c r="J319" s="135"/>
      <c r="K319" s="136" t="s">
        <v>44</v>
      </c>
      <c r="L319" s="137"/>
    </row>
    <row r="320" spans="2:18" ht="54.75" customHeight="1" x14ac:dyDescent="0.35">
      <c r="C320" s="439" t="s">
        <v>806</v>
      </c>
      <c r="D320" s="440"/>
      <c r="E320" s="440"/>
      <c r="F320" s="440"/>
      <c r="G320" s="440"/>
      <c r="H320" s="440"/>
      <c r="I320" s="440"/>
      <c r="J320" s="440"/>
      <c r="K320" s="441"/>
    </row>
  </sheetData>
  <sheetProtection sheet="1" objects="1" scenarios="1"/>
  <mergeCells count="52">
    <mergeCell ref="F319:G319"/>
    <mergeCell ref="C320:K320"/>
    <mergeCell ref="F315:G315"/>
    <mergeCell ref="F316:G316"/>
    <mergeCell ref="F317:G317"/>
    <mergeCell ref="F318:G318"/>
    <mergeCell ref="H307:H317"/>
    <mergeCell ref="F310:G310"/>
    <mergeCell ref="F311:G311"/>
    <mergeCell ref="F312:G312"/>
    <mergeCell ref="F313:G313"/>
    <mergeCell ref="F314:G314"/>
    <mergeCell ref="F309:G309"/>
    <mergeCell ref="C306:E306"/>
    <mergeCell ref="F306:G306"/>
    <mergeCell ref="F307:G307"/>
    <mergeCell ref="F308:G308"/>
    <mergeCell ref="H122:H123"/>
    <mergeCell ref="D122:E123"/>
    <mergeCell ref="D203:E203"/>
    <mergeCell ref="C122:C123"/>
    <mergeCell ref="F122:F123"/>
    <mergeCell ref="G122:G123"/>
    <mergeCell ref="F305:H305"/>
    <mergeCell ref="L122:L123"/>
    <mergeCell ref="B203:B204"/>
    <mergeCell ref="C203:C204"/>
    <mergeCell ref="F203:F204"/>
    <mergeCell ref="G203:G204"/>
    <mergeCell ref="L203:L204"/>
    <mergeCell ref="I122:I123"/>
    <mergeCell ref="J122:J123"/>
    <mergeCell ref="K122:K123"/>
    <mergeCell ref="I203:I204"/>
    <mergeCell ref="J203:J204"/>
    <mergeCell ref="K203:K204"/>
    <mergeCell ref="D204:E204"/>
    <mergeCell ref="B122:B123"/>
    <mergeCell ref="G14:H15"/>
    <mergeCell ref="I14:I15"/>
    <mergeCell ref="J14:J15"/>
    <mergeCell ref="K14:K15"/>
    <mergeCell ref="B16:B17"/>
    <mergeCell ref="C16:C17"/>
    <mergeCell ref="F16:F17"/>
    <mergeCell ref="G16:G17"/>
    <mergeCell ref="G13:K13"/>
    <mergeCell ref="B2:L2"/>
    <mergeCell ref="E4:I4"/>
    <mergeCell ref="F8:L8"/>
    <mergeCell ref="F9:H9"/>
    <mergeCell ref="K9:L9"/>
  </mergeCells>
  <conditionalFormatting sqref="L12">
    <cfRule type="cellIs" dxfId="7" priority="1" stopIfTrue="1" operator="notEqual">
      <formula>"Vstupy OK ! "</formula>
    </cfRule>
    <cfRule type="cellIs" dxfId="6" priority="2" stopIfTrue="1" operator="equal">
      <formula>"Vstupy OK ! "</formula>
    </cfRule>
    <cfRule type="cellIs" dxfId="5" priority="3" stopIfTrue="1" operator="notEqual">
      <formula>"""Vstupy OK ! """</formula>
    </cfRule>
    <cfRule type="cellIs" dxfId="4" priority="4" stopIfTrue="1" operator="equal">
      <formula>"""Vstupy OK ! """</formula>
    </cfRule>
  </conditionalFormatting>
  <pageMargins left="0.70866141732283472" right="0.70866141732283472" top="0.78740157480314965" bottom="0.78740157480314965" header="0.31496062992125984" footer="0.31496062992125984"/>
  <pageSetup paperSize="9" scale="61" fitToHeight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46"/>
  <sheetViews>
    <sheetView tabSelected="1" workbookViewId="0">
      <selection activeCell="J22" sqref="J22"/>
    </sheetView>
  </sheetViews>
  <sheetFormatPr defaultRowHeight="14.5" x14ac:dyDescent="0.35"/>
  <cols>
    <col min="1" max="1" width="1.7265625" style="253" customWidth="1"/>
    <col min="2" max="2" width="11.26953125" style="253" customWidth="1"/>
    <col min="3" max="3" width="54.1796875" style="253" customWidth="1"/>
    <col min="4" max="4" width="30.81640625" style="253" customWidth="1"/>
    <col min="5" max="5" width="10" style="253" hidden="1" customWidth="1"/>
    <col min="6" max="6" width="9.1796875" style="253" customWidth="1"/>
    <col min="7" max="7" width="36" style="253" customWidth="1"/>
    <col min="8" max="8" width="14" style="253" customWidth="1"/>
    <col min="9" max="10" width="13.7265625" style="253" customWidth="1"/>
    <col min="11" max="11" width="19.81640625" style="253" customWidth="1"/>
    <col min="12" max="12" width="17.81640625" style="253" hidden="1" customWidth="1"/>
    <col min="13" max="13" width="9.1796875" style="253"/>
    <col min="14" max="16" width="16.7265625" style="253" customWidth="1"/>
    <col min="17" max="17" width="9.1796875" style="253"/>
    <col min="18" max="19" width="0" style="253" hidden="1" customWidth="1"/>
    <col min="20" max="255" width="9.1796875" style="253"/>
    <col min="256" max="256" width="8.7265625" style="253" customWidth="1"/>
    <col min="257" max="257" width="0" style="253" hidden="1" customWidth="1"/>
    <col min="258" max="258" width="11.26953125" style="253" customWidth="1"/>
    <col min="259" max="259" width="54.1796875" style="253" customWidth="1"/>
    <col min="260" max="260" width="30.81640625" style="253" customWidth="1"/>
    <col min="261" max="261" width="0" style="253" hidden="1" customWidth="1"/>
    <col min="262" max="262" width="9.1796875" style="253" customWidth="1"/>
    <col min="263" max="263" width="36" style="253" customWidth="1"/>
    <col min="264" max="264" width="14" style="253" customWidth="1"/>
    <col min="265" max="266" width="13.7265625" style="253" customWidth="1"/>
    <col min="267" max="267" width="19.81640625" style="253" customWidth="1"/>
    <col min="268" max="268" width="0" style="253" hidden="1" customWidth="1"/>
    <col min="269" max="511" width="9.1796875" style="253"/>
    <col min="512" max="512" width="8.7265625" style="253" customWidth="1"/>
    <col min="513" max="513" width="0" style="253" hidden="1" customWidth="1"/>
    <col min="514" max="514" width="11.26953125" style="253" customWidth="1"/>
    <col min="515" max="515" width="54.1796875" style="253" customWidth="1"/>
    <col min="516" max="516" width="30.81640625" style="253" customWidth="1"/>
    <col min="517" max="517" width="0" style="253" hidden="1" customWidth="1"/>
    <col min="518" max="518" width="9.1796875" style="253" customWidth="1"/>
    <col min="519" max="519" width="36" style="253" customWidth="1"/>
    <col min="520" max="520" width="14" style="253" customWidth="1"/>
    <col min="521" max="522" width="13.7265625" style="253" customWidth="1"/>
    <col min="523" max="523" width="19.81640625" style="253" customWidth="1"/>
    <col min="524" max="524" width="0" style="253" hidden="1" customWidth="1"/>
    <col min="525" max="767" width="9.1796875" style="253"/>
    <col min="768" max="768" width="8.7265625" style="253" customWidth="1"/>
    <col min="769" max="769" width="0" style="253" hidden="1" customWidth="1"/>
    <col min="770" max="770" width="11.26953125" style="253" customWidth="1"/>
    <col min="771" max="771" width="54.1796875" style="253" customWidth="1"/>
    <col min="772" max="772" width="30.81640625" style="253" customWidth="1"/>
    <col min="773" max="773" width="0" style="253" hidden="1" customWidth="1"/>
    <col min="774" max="774" width="9.1796875" style="253" customWidth="1"/>
    <col min="775" max="775" width="36" style="253" customWidth="1"/>
    <col min="776" max="776" width="14" style="253" customWidth="1"/>
    <col min="777" max="778" width="13.7265625" style="253" customWidth="1"/>
    <col min="779" max="779" width="19.81640625" style="253" customWidth="1"/>
    <col min="780" max="780" width="0" style="253" hidden="1" customWidth="1"/>
    <col min="781" max="1023" width="9.1796875" style="253"/>
    <col min="1024" max="1024" width="8.7265625" style="253" customWidth="1"/>
    <col min="1025" max="1025" width="0" style="253" hidden="1" customWidth="1"/>
    <col min="1026" max="1026" width="11.26953125" style="253" customWidth="1"/>
    <col min="1027" max="1027" width="54.1796875" style="253" customWidth="1"/>
    <col min="1028" max="1028" width="30.81640625" style="253" customWidth="1"/>
    <col min="1029" max="1029" width="0" style="253" hidden="1" customWidth="1"/>
    <col min="1030" max="1030" width="9.1796875" style="253" customWidth="1"/>
    <col min="1031" max="1031" width="36" style="253" customWidth="1"/>
    <col min="1032" max="1032" width="14" style="253" customWidth="1"/>
    <col min="1033" max="1034" width="13.7265625" style="253" customWidth="1"/>
    <col min="1035" max="1035" width="19.81640625" style="253" customWidth="1"/>
    <col min="1036" max="1036" width="0" style="253" hidden="1" customWidth="1"/>
    <col min="1037" max="1279" width="9.1796875" style="253"/>
    <col min="1280" max="1280" width="8.7265625" style="253" customWidth="1"/>
    <col min="1281" max="1281" width="0" style="253" hidden="1" customWidth="1"/>
    <col min="1282" max="1282" width="11.26953125" style="253" customWidth="1"/>
    <col min="1283" max="1283" width="54.1796875" style="253" customWidth="1"/>
    <col min="1284" max="1284" width="30.81640625" style="253" customWidth="1"/>
    <col min="1285" max="1285" width="0" style="253" hidden="1" customWidth="1"/>
    <col min="1286" max="1286" width="9.1796875" style="253" customWidth="1"/>
    <col min="1287" max="1287" width="36" style="253" customWidth="1"/>
    <col min="1288" max="1288" width="14" style="253" customWidth="1"/>
    <col min="1289" max="1290" width="13.7265625" style="253" customWidth="1"/>
    <col min="1291" max="1291" width="19.81640625" style="253" customWidth="1"/>
    <col min="1292" max="1292" width="0" style="253" hidden="1" customWidth="1"/>
    <col min="1293" max="1535" width="9.1796875" style="253"/>
    <col min="1536" max="1536" width="8.7265625" style="253" customWidth="1"/>
    <col min="1537" max="1537" width="0" style="253" hidden="1" customWidth="1"/>
    <col min="1538" max="1538" width="11.26953125" style="253" customWidth="1"/>
    <col min="1539" max="1539" width="54.1796875" style="253" customWidth="1"/>
    <col min="1540" max="1540" width="30.81640625" style="253" customWidth="1"/>
    <col min="1541" max="1541" width="0" style="253" hidden="1" customWidth="1"/>
    <col min="1542" max="1542" width="9.1796875" style="253" customWidth="1"/>
    <col min="1543" max="1543" width="36" style="253" customWidth="1"/>
    <col min="1544" max="1544" width="14" style="253" customWidth="1"/>
    <col min="1545" max="1546" width="13.7265625" style="253" customWidth="1"/>
    <col min="1547" max="1547" width="19.81640625" style="253" customWidth="1"/>
    <col min="1548" max="1548" width="0" style="253" hidden="1" customWidth="1"/>
    <col min="1549" max="1791" width="9.1796875" style="253"/>
    <col min="1792" max="1792" width="8.7265625" style="253" customWidth="1"/>
    <col min="1793" max="1793" width="0" style="253" hidden="1" customWidth="1"/>
    <col min="1794" max="1794" width="11.26953125" style="253" customWidth="1"/>
    <col min="1795" max="1795" width="54.1796875" style="253" customWidth="1"/>
    <col min="1796" max="1796" width="30.81640625" style="253" customWidth="1"/>
    <col min="1797" max="1797" width="0" style="253" hidden="1" customWidth="1"/>
    <col min="1798" max="1798" width="9.1796875" style="253" customWidth="1"/>
    <col min="1799" max="1799" width="36" style="253" customWidth="1"/>
    <col min="1800" max="1800" width="14" style="253" customWidth="1"/>
    <col min="1801" max="1802" width="13.7265625" style="253" customWidth="1"/>
    <col min="1803" max="1803" width="19.81640625" style="253" customWidth="1"/>
    <col min="1804" max="1804" width="0" style="253" hidden="1" customWidth="1"/>
    <col min="1805" max="2047" width="9.1796875" style="253"/>
    <col min="2048" max="2048" width="8.7265625" style="253" customWidth="1"/>
    <col min="2049" max="2049" width="0" style="253" hidden="1" customWidth="1"/>
    <col min="2050" max="2050" width="11.26953125" style="253" customWidth="1"/>
    <col min="2051" max="2051" width="54.1796875" style="253" customWidth="1"/>
    <col min="2052" max="2052" width="30.81640625" style="253" customWidth="1"/>
    <col min="2053" max="2053" width="0" style="253" hidden="1" customWidth="1"/>
    <col min="2054" max="2054" width="9.1796875" style="253" customWidth="1"/>
    <col min="2055" max="2055" width="36" style="253" customWidth="1"/>
    <col min="2056" max="2056" width="14" style="253" customWidth="1"/>
    <col min="2057" max="2058" width="13.7265625" style="253" customWidth="1"/>
    <col min="2059" max="2059" width="19.81640625" style="253" customWidth="1"/>
    <col min="2060" max="2060" width="0" style="253" hidden="1" customWidth="1"/>
    <col min="2061" max="2303" width="9.1796875" style="253"/>
    <col min="2304" max="2304" width="8.7265625" style="253" customWidth="1"/>
    <col min="2305" max="2305" width="0" style="253" hidden="1" customWidth="1"/>
    <col min="2306" max="2306" width="11.26953125" style="253" customWidth="1"/>
    <col min="2307" max="2307" width="54.1796875" style="253" customWidth="1"/>
    <col min="2308" max="2308" width="30.81640625" style="253" customWidth="1"/>
    <col min="2309" max="2309" width="0" style="253" hidden="1" customWidth="1"/>
    <col min="2310" max="2310" width="9.1796875" style="253" customWidth="1"/>
    <col min="2311" max="2311" width="36" style="253" customWidth="1"/>
    <col min="2312" max="2312" width="14" style="253" customWidth="1"/>
    <col min="2313" max="2314" width="13.7265625" style="253" customWidth="1"/>
    <col min="2315" max="2315" width="19.81640625" style="253" customWidth="1"/>
    <col min="2316" max="2316" width="0" style="253" hidden="1" customWidth="1"/>
    <col min="2317" max="2559" width="9.1796875" style="253"/>
    <col min="2560" max="2560" width="8.7265625" style="253" customWidth="1"/>
    <col min="2561" max="2561" width="0" style="253" hidden="1" customWidth="1"/>
    <col min="2562" max="2562" width="11.26953125" style="253" customWidth="1"/>
    <col min="2563" max="2563" width="54.1796875" style="253" customWidth="1"/>
    <col min="2564" max="2564" width="30.81640625" style="253" customWidth="1"/>
    <col min="2565" max="2565" width="0" style="253" hidden="1" customWidth="1"/>
    <col min="2566" max="2566" width="9.1796875" style="253" customWidth="1"/>
    <col min="2567" max="2567" width="36" style="253" customWidth="1"/>
    <col min="2568" max="2568" width="14" style="253" customWidth="1"/>
    <col min="2569" max="2570" width="13.7265625" style="253" customWidth="1"/>
    <col min="2571" max="2571" width="19.81640625" style="253" customWidth="1"/>
    <col min="2572" max="2572" width="0" style="253" hidden="1" customWidth="1"/>
    <col min="2573" max="2815" width="9.1796875" style="253"/>
    <col min="2816" max="2816" width="8.7265625" style="253" customWidth="1"/>
    <col min="2817" max="2817" width="0" style="253" hidden="1" customWidth="1"/>
    <col min="2818" max="2818" width="11.26953125" style="253" customWidth="1"/>
    <col min="2819" max="2819" width="54.1796875" style="253" customWidth="1"/>
    <col min="2820" max="2820" width="30.81640625" style="253" customWidth="1"/>
    <col min="2821" max="2821" width="0" style="253" hidden="1" customWidth="1"/>
    <col min="2822" max="2822" width="9.1796875" style="253" customWidth="1"/>
    <col min="2823" max="2823" width="36" style="253" customWidth="1"/>
    <col min="2824" max="2824" width="14" style="253" customWidth="1"/>
    <col min="2825" max="2826" width="13.7265625" style="253" customWidth="1"/>
    <col min="2827" max="2827" width="19.81640625" style="253" customWidth="1"/>
    <col min="2828" max="2828" width="0" style="253" hidden="1" customWidth="1"/>
    <col min="2829" max="3071" width="9.1796875" style="253"/>
    <col min="3072" max="3072" width="8.7265625" style="253" customWidth="1"/>
    <col min="3073" max="3073" width="0" style="253" hidden="1" customWidth="1"/>
    <col min="3074" max="3074" width="11.26953125" style="253" customWidth="1"/>
    <col min="3075" max="3075" width="54.1796875" style="253" customWidth="1"/>
    <col min="3076" max="3076" width="30.81640625" style="253" customWidth="1"/>
    <col min="3077" max="3077" width="0" style="253" hidden="1" customWidth="1"/>
    <col min="3078" max="3078" width="9.1796875" style="253" customWidth="1"/>
    <col min="3079" max="3079" width="36" style="253" customWidth="1"/>
    <col min="3080" max="3080" width="14" style="253" customWidth="1"/>
    <col min="3081" max="3082" width="13.7265625" style="253" customWidth="1"/>
    <col min="3083" max="3083" width="19.81640625" style="253" customWidth="1"/>
    <col min="3084" max="3084" width="0" style="253" hidden="1" customWidth="1"/>
    <col min="3085" max="3327" width="9.1796875" style="253"/>
    <col min="3328" max="3328" width="8.7265625" style="253" customWidth="1"/>
    <col min="3329" max="3329" width="0" style="253" hidden="1" customWidth="1"/>
    <col min="3330" max="3330" width="11.26953125" style="253" customWidth="1"/>
    <col min="3331" max="3331" width="54.1796875" style="253" customWidth="1"/>
    <col min="3332" max="3332" width="30.81640625" style="253" customWidth="1"/>
    <col min="3333" max="3333" width="0" style="253" hidden="1" customWidth="1"/>
    <col min="3334" max="3334" width="9.1796875" style="253" customWidth="1"/>
    <col min="3335" max="3335" width="36" style="253" customWidth="1"/>
    <col min="3336" max="3336" width="14" style="253" customWidth="1"/>
    <col min="3337" max="3338" width="13.7265625" style="253" customWidth="1"/>
    <col min="3339" max="3339" width="19.81640625" style="253" customWidth="1"/>
    <col min="3340" max="3340" width="0" style="253" hidden="1" customWidth="1"/>
    <col min="3341" max="3583" width="9.1796875" style="253"/>
    <col min="3584" max="3584" width="8.7265625" style="253" customWidth="1"/>
    <col min="3585" max="3585" width="0" style="253" hidden="1" customWidth="1"/>
    <col min="3586" max="3586" width="11.26953125" style="253" customWidth="1"/>
    <col min="3587" max="3587" width="54.1796875" style="253" customWidth="1"/>
    <col min="3588" max="3588" width="30.81640625" style="253" customWidth="1"/>
    <col min="3589" max="3589" width="0" style="253" hidden="1" customWidth="1"/>
    <col min="3590" max="3590" width="9.1796875" style="253" customWidth="1"/>
    <col min="3591" max="3591" width="36" style="253" customWidth="1"/>
    <col min="3592" max="3592" width="14" style="253" customWidth="1"/>
    <col min="3593" max="3594" width="13.7265625" style="253" customWidth="1"/>
    <col min="3595" max="3595" width="19.81640625" style="253" customWidth="1"/>
    <col min="3596" max="3596" width="0" style="253" hidden="1" customWidth="1"/>
    <col min="3597" max="3839" width="9.1796875" style="253"/>
    <col min="3840" max="3840" width="8.7265625" style="253" customWidth="1"/>
    <col min="3841" max="3841" width="0" style="253" hidden="1" customWidth="1"/>
    <col min="3842" max="3842" width="11.26953125" style="253" customWidth="1"/>
    <col min="3843" max="3843" width="54.1796875" style="253" customWidth="1"/>
    <col min="3844" max="3844" width="30.81640625" style="253" customWidth="1"/>
    <col min="3845" max="3845" width="0" style="253" hidden="1" customWidth="1"/>
    <col min="3846" max="3846" width="9.1796875" style="253" customWidth="1"/>
    <col min="3847" max="3847" width="36" style="253" customWidth="1"/>
    <col min="3848" max="3848" width="14" style="253" customWidth="1"/>
    <col min="3849" max="3850" width="13.7265625" style="253" customWidth="1"/>
    <col min="3851" max="3851" width="19.81640625" style="253" customWidth="1"/>
    <col min="3852" max="3852" width="0" style="253" hidden="1" customWidth="1"/>
    <col min="3853" max="4095" width="9.1796875" style="253"/>
    <col min="4096" max="4096" width="8.7265625" style="253" customWidth="1"/>
    <col min="4097" max="4097" width="0" style="253" hidden="1" customWidth="1"/>
    <col min="4098" max="4098" width="11.26953125" style="253" customWidth="1"/>
    <col min="4099" max="4099" width="54.1796875" style="253" customWidth="1"/>
    <col min="4100" max="4100" width="30.81640625" style="253" customWidth="1"/>
    <col min="4101" max="4101" width="0" style="253" hidden="1" customWidth="1"/>
    <col min="4102" max="4102" width="9.1796875" style="253" customWidth="1"/>
    <col min="4103" max="4103" width="36" style="253" customWidth="1"/>
    <col min="4104" max="4104" width="14" style="253" customWidth="1"/>
    <col min="4105" max="4106" width="13.7265625" style="253" customWidth="1"/>
    <col min="4107" max="4107" width="19.81640625" style="253" customWidth="1"/>
    <col min="4108" max="4108" width="0" style="253" hidden="1" customWidth="1"/>
    <col min="4109" max="4351" width="9.1796875" style="253"/>
    <col min="4352" max="4352" width="8.7265625" style="253" customWidth="1"/>
    <col min="4353" max="4353" width="0" style="253" hidden="1" customWidth="1"/>
    <col min="4354" max="4354" width="11.26953125" style="253" customWidth="1"/>
    <col min="4355" max="4355" width="54.1796875" style="253" customWidth="1"/>
    <col min="4356" max="4356" width="30.81640625" style="253" customWidth="1"/>
    <col min="4357" max="4357" width="0" style="253" hidden="1" customWidth="1"/>
    <col min="4358" max="4358" width="9.1796875" style="253" customWidth="1"/>
    <col min="4359" max="4359" width="36" style="253" customWidth="1"/>
    <col min="4360" max="4360" width="14" style="253" customWidth="1"/>
    <col min="4361" max="4362" width="13.7265625" style="253" customWidth="1"/>
    <col min="4363" max="4363" width="19.81640625" style="253" customWidth="1"/>
    <col min="4364" max="4364" width="0" style="253" hidden="1" customWidth="1"/>
    <col min="4365" max="4607" width="9.1796875" style="253"/>
    <col min="4608" max="4608" width="8.7265625" style="253" customWidth="1"/>
    <col min="4609" max="4609" width="0" style="253" hidden="1" customWidth="1"/>
    <col min="4610" max="4610" width="11.26953125" style="253" customWidth="1"/>
    <col min="4611" max="4611" width="54.1796875" style="253" customWidth="1"/>
    <col min="4612" max="4612" width="30.81640625" style="253" customWidth="1"/>
    <col min="4613" max="4613" width="0" style="253" hidden="1" customWidth="1"/>
    <col min="4614" max="4614" width="9.1796875" style="253" customWidth="1"/>
    <col min="4615" max="4615" width="36" style="253" customWidth="1"/>
    <col min="4616" max="4616" width="14" style="253" customWidth="1"/>
    <col min="4617" max="4618" width="13.7265625" style="253" customWidth="1"/>
    <col min="4619" max="4619" width="19.81640625" style="253" customWidth="1"/>
    <col min="4620" max="4620" width="0" style="253" hidden="1" customWidth="1"/>
    <col min="4621" max="4863" width="9.1796875" style="253"/>
    <col min="4864" max="4864" width="8.7265625" style="253" customWidth="1"/>
    <col min="4865" max="4865" width="0" style="253" hidden="1" customWidth="1"/>
    <col min="4866" max="4866" width="11.26953125" style="253" customWidth="1"/>
    <col min="4867" max="4867" width="54.1796875" style="253" customWidth="1"/>
    <col min="4868" max="4868" width="30.81640625" style="253" customWidth="1"/>
    <col min="4869" max="4869" width="0" style="253" hidden="1" customWidth="1"/>
    <col min="4870" max="4870" width="9.1796875" style="253" customWidth="1"/>
    <col min="4871" max="4871" width="36" style="253" customWidth="1"/>
    <col min="4872" max="4872" width="14" style="253" customWidth="1"/>
    <col min="4873" max="4874" width="13.7265625" style="253" customWidth="1"/>
    <col min="4875" max="4875" width="19.81640625" style="253" customWidth="1"/>
    <col min="4876" max="4876" width="0" style="253" hidden="1" customWidth="1"/>
    <col min="4877" max="5119" width="9.1796875" style="253"/>
    <col min="5120" max="5120" width="8.7265625" style="253" customWidth="1"/>
    <col min="5121" max="5121" width="0" style="253" hidden="1" customWidth="1"/>
    <col min="5122" max="5122" width="11.26953125" style="253" customWidth="1"/>
    <col min="5123" max="5123" width="54.1796875" style="253" customWidth="1"/>
    <col min="5124" max="5124" width="30.81640625" style="253" customWidth="1"/>
    <col min="5125" max="5125" width="0" style="253" hidden="1" customWidth="1"/>
    <col min="5126" max="5126" width="9.1796875" style="253" customWidth="1"/>
    <col min="5127" max="5127" width="36" style="253" customWidth="1"/>
    <col min="5128" max="5128" width="14" style="253" customWidth="1"/>
    <col min="5129" max="5130" width="13.7265625" style="253" customWidth="1"/>
    <col min="5131" max="5131" width="19.81640625" style="253" customWidth="1"/>
    <col min="5132" max="5132" width="0" style="253" hidden="1" customWidth="1"/>
    <col min="5133" max="5375" width="9.1796875" style="253"/>
    <col min="5376" max="5376" width="8.7265625" style="253" customWidth="1"/>
    <col min="5377" max="5377" width="0" style="253" hidden="1" customWidth="1"/>
    <col min="5378" max="5378" width="11.26953125" style="253" customWidth="1"/>
    <col min="5379" max="5379" width="54.1796875" style="253" customWidth="1"/>
    <col min="5380" max="5380" width="30.81640625" style="253" customWidth="1"/>
    <col min="5381" max="5381" width="0" style="253" hidden="1" customWidth="1"/>
    <col min="5382" max="5382" width="9.1796875" style="253" customWidth="1"/>
    <col min="5383" max="5383" width="36" style="253" customWidth="1"/>
    <col min="5384" max="5384" width="14" style="253" customWidth="1"/>
    <col min="5385" max="5386" width="13.7265625" style="253" customWidth="1"/>
    <col min="5387" max="5387" width="19.81640625" style="253" customWidth="1"/>
    <col min="5388" max="5388" width="0" style="253" hidden="1" customWidth="1"/>
    <col min="5389" max="5631" width="9.1796875" style="253"/>
    <col min="5632" max="5632" width="8.7265625" style="253" customWidth="1"/>
    <col min="5633" max="5633" width="0" style="253" hidden="1" customWidth="1"/>
    <col min="5634" max="5634" width="11.26953125" style="253" customWidth="1"/>
    <col min="5635" max="5635" width="54.1796875" style="253" customWidth="1"/>
    <col min="5636" max="5636" width="30.81640625" style="253" customWidth="1"/>
    <col min="5637" max="5637" width="0" style="253" hidden="1" customWidth="1"/>
    <col min="5638" max="5638" width="9.1796875" style="253" customWidth="1"/>
    <col min="5639" max="5639" width="36" style="253" customWidth="1"/>
    <col min="5640" max="5640" width="14" style="253" customWidth="1"/>
    <col min="5641" max="5642" width="13.7265625" style="253" customWidth="1"/>
    <col min="5643" max="5643" width="19.81640625" style="253" customWidth="1"/>
    <col min="5644" max="5644" width="0" style="253" hidden="1" customWidth="1"/>
    <col min="5645" max="5887" width="9.1796875" style="253"/>
    <col min="5888" max="5888" width="8.7265625" style="253" customWidth="1"/>
    <col min="5889" max="5889" width="0" style="253" hidden="1" customWidth="1"/>
    <col min="5890" max="5890" width="11.26953125" style="253" customWidth="1"/>
    <col min="5891" max="5891" width="54.1796875" style="253" customWidth="1"/>
    <col min="5892" max="5892" width="30.81640625" style="253" customWidth="1"/>
    <col min="5893" max="5893" width="0" style="253" hidden="1" customWidth="1"/>
    <col min="5894" max="5894" width="9.1796875" style="253" customWidth="1"/>
    <col min="5895" max="5895" width="36" style="253" customWidth="1"/>
    <col min="5896" max="5896" width="14" style="253" customWidth="1"/>
    <col min="5897" max="5898" width="13.7265625" style="253" customWidth="1"/>
    <col min="5899" max="5899" width="19.81640625" style="253" customWidth="1"/>
    <col min="5900" max="5900" width="0" style="253" hidden="1" customWidth="1"/>
    <col min="5901" max="6143" width="9.1796875" style="253"/>
    <col min="6144" max="6144" width="8.7265625" style="253" customWidth="1"/>
    <col min="6145" max="6145" width="0" style="253" hidden="1" customWidth="1"/>
    <col min="6146" max="6146" width="11.26953125" style="253" customWidth="1"/>
    <col min="6147" max="6147" width="54.1796875" style="253" customWidth="1"/>
    <col min="6148" max="6148" width="30.81640625" style="253" customWidth="1"/>
    <col min="6149" max="6149" width="0" style="253" hidden="1" customWidth="1"/>
    <col min="6150" max="6150" width="9.1796875" style="253" customWidth="1"/>
    <col min="6151" max="6151" width="36" style="253" customWidth="1"/>
    <col min="6152" max="6152" width="14" style="253" customWidth="1"/>
    <col min="6153" max="6154" width="13.7265625" style="253" customWidth="1"/>
    <col min="6155" max="6155" width="19.81640625" style="253" customWidth="1"/>
    <col min="6156" max="6156" width="0" style="253" hidden="1" customWidth="1"/>
    <col min="6157" max="6399" width="9.1796875" style="253"/>
    <col min="6400" max="6400" width="8.7265625" style="253" customWidth="1"/>
    <col min="6401" max="6401" width="0" style="253" hidden="1" customWidth="1"/>
    <col min="6402" max="6402" width="11.26953125" style="253" customWidth="1"/>
    <col min="6403" max="6403" width="54.1796875" style="253" customWidth="1"/>
    <col min="6404" max="6404" width="30.81640625" style="253" customWidth="1"/>
    <col min="6405" max="6405" width="0" style="253" hidden="1" customWidth="1"/>
    <col min="6406" max="6406" width="9.1796875" style="253" customWidth="1"/>
    <col min="6407" max="6407" width="36" style="253" customWidth="1"/>
    <col min="6408" max="6408" width="14" style="253" customWidth="1"/>
    <col min="6409" max="6410" width="13.7265625" style="253" customWidth="1"/>
    <col min="6411" max="6411" width="19.81640625" style="253" customWidth="1"/>
    <col min="6412" max="6412" width="0" style="253" hidden="1" customWidth="1"/>
    <col min="6413" max="6655" width="9.1796875" style="253"/>
    <col min="6656" max="6656" width="8.7265625" style="253" customWidth="1"/>
    <col min="6657" max="6657" width="0" style="253" hidden="1" customWidth="1"/>
    <col min="6658" max="6658" width="11.26953125" style="253" customWidth="1"/>
    <col min="6659" max="6659" width="54.1796875" style="253" customWidth="1"/>
    <col min="6660" max="6660" width="30.81640625" style="253" customWidth="1"/>
    <col min="6661" max="6661" width="0" style="253" hidden="1" customWidth="1"/>
    <col min="6662" max="6662" width="9.1796875" style="253" customWidth="1"/>
    <col min="6663" max="6663" width="36" style="253" customWidth="1"/>
    <col min="6664" max="6664" width="14" style="253" customWidth="1"/>
    <col min="6665" max="6666" width="13.7265625" style="253" customWidth="1"/>
    <col min="6667" max="6667" width="19.81640625" style="253" customWidth="1"/>
    <col min="6668" max="6668" width="0" style="253" hidden="1" customWidth="1"/>
    <col min="6669" max="6911" width="9.1796875" style="253"/>
    <col min="6912" max="6912" width="8.7265625" style="253" customWidth="1"/>
    <col min="6913" max="6913" width="0" style="253" hidden="1" customWidth="1"/>
    <col min="6914" max="6914" width="11.26953125" style="253" customWidth="1"/>
    <col min="6915" max="6915" width="54.1796875" style="253" customWidth="1"/>
    <col min="6916" max="6916" width="30.81640625" style="253" customWidth="1"/>
    <col min="6917" max="6917" width="0" style="253" hidden="1" customWidth="1"/>
    <col min="6918" max="6918" width="9.1796875" style="253" customWidth="1"/>
    <col min="6919" max="6919" width="36" style="253" customWidth="1"/>
    <col min="6920" max="6920" width="14" style="253" customWidth="1"/>
    <col min="6921" max="6922" width="13.7265625" style="253" customWidth="1"/>
    <col min="6923" max="6923" width="19.81640625" style="253" customWidth="1"/>
    <col min="6924" max="6924" width="0" style="253" hidden="1" customWidth="1"/>
    <col min="6925" max="7167" width="9.1796875" style="253"/>
    <col min="7168" max="7168" width="8.7265625" style="253" customWidth="1"/>
    <col min="7169" max="7169" width="0" style="253" hidden="1" customWidth="1"/>
    <col min="7170" max="7170" width="11.26953125" style="253" customWidth="1"/>
    <col min="7171" max="7171" width="54.1796875" style="253" customWidth="1"/>
    <col min="7172" max="7172" width="30.81640625" style="253" customWidth="1"/>
    <col min="7173" max="7173" width="0" style="253" hidden="1" customWidth="1"/>
    <col min="7174" max="7174" width="9.1796875" style="253" customWidth="1"/>
    <col min="7175" max="7175" width="36" style="253" customWidth="1"/>
    <col min="7176" max="7176" width="14" style="253" customWidth="1"/>
    <col min="7177" max="7178" width="13.7265625" style="253" customWidth="1"/>
    <col min="7179" max="7179" width="19.81640625" style="253" customWidth="1"/>
    <col min="7180" max="7180" width="0" style="253" hidden="1" customWidth="1"/>
    <col min="7181" max="7423" width="9.1796875" style="253"/>
    <col min="7424" max="7424" width="8.7265625" style="253" customWidth="1"/>
    <col min="7425" max="7425" width="0" style="253" hidden="1" customWidth="1"/>
    <col min="7426" max="7426" width="11.26953125" style="253" customWidth="1"/>
    <col min="7427" max="7427" width="54.1796875" style="253" customWidth="1"/>
    <col min="7428" max="7428" width="30.81640625" style="253" customWidth="1"/>
    <col min="7429" max="7429" width="0" style="253" hidden="1" customWidth="1"/>
    <col min="7430" max="7430" width="9.1796875" style="253" customWidth="1"/>
    <col min="7431" max="7431" width="36" style="253" customWidth="1"/>
    <col min="7432" max="7432" width="14" style="253" customWidth="1"/>
    <col min="7433" max="7434" width="13.7265625" style="253" customWidth="1"/>
    <col min="7435" max="7435" width="19.81640625" style="253" customWidth="1"/>
    <col min="7436" max="7436" width="0" style="253" hidden="1" customWidth="1"/>
    <col min="7437" max="7679" width="9.1796875" style="253"/>
    <col min="7680" max="7680" width="8.7265625" style="253" customWidth="1"/>
    <col min="7681" max="7681" width="0" style="253" hidden="1" customWidth="1"/>
    <col min="7682" max="7682" width="11.26953125" style="253" customWidth="1"/>
    <col min="7683" max="7683" width="54.1796875" style="253" customWidth="1"/>
    <col min="7684" max="7684" width="30.81640625" style="253" customWidth="1"/>
    <col min="7685" max="7685" width="0" style="253" hidden="1" customWidth="1"/>
    <col min="7686" max="7686" width="9.1796875" style="253" customWidth="1"/>
    <col min="7687" max="7687" width="36" style="253" customWidth="1"/>
    <col min="7688" max="7688" width="14" style="253" customWidth="1"/>
    <col min="7689" max="7690" width="13.7265625" style="253" customWidth="1"/>
    <col min="7691" max="7691" width="19.81640625" style="253" customWidth="1"/>
    <col min="7692" max="7692" width="0" style="253" hidden="1" customWidth="1"/>
    <col min="7693" max="7935" width="9.1796875" style="253"/>
    <col min="7936" max="7936" width="8.7265625" style="253" customWidth="1"/>
    <col min="7937" max="7937" width="0" style="253" hidden="1" customWidth="1"/>
    <col min="7938" max="7938" width="11.26953125" style="253" customWidth="1"/>
    <col min="7939" max="7939" width="54.1796875" style="253" customWidth="1"/>
    <col min="7940" max="7940" width="30.81640625" style="253" customWidth="1"/>
    <col min="7941" max="7941" width="0" style="253" hidden="1" customWidth="1"/>
    <col min="7942" max="7942" width="9.1796875" style="253" customWidth="1"/>
    <col min="7943" max="7943" width="36" style="253" customWidth="1"/>
    <col min="7944" max="7944" width="14" style="253" customWidth="1"/>
    <col min="7945" max="7946" width="13.7265625" style="253" customWidth="1"/>
    <col min="7947" max="7947" width="19.81640625" style="253" customWidth="1"/>
    <col min="7948" max="7948" width="0" style="253" hidden="1" customWidth="1"/>
    <col min="7949" max="8191" width="9.1796875" style="253"/>
    <col min="8192" max="8192" width="8.7265625" style="253" customWidth="1"/>
    <col min="8193" max="8193" width="0" style="253" hidden="1" customWidth="1"/>
    <col min="8194" max="8194" width="11.26953125" style="253" customWidth="1"/>
    <col min="8195" max="8195" width="54.1796875" style="253" customWidth="1"/>
    <col min="8196" max="8196" width="30.81640625" style="253" customWidth="1"/>
    <col min="8197" max="8197" width="0" style="253" hidden="1" customWidth="1"/>
    <col min="8198" max="8198" width="9.1796875" style="253" customWidth="1"/>
    <col min="8199" max="8199" width="36" style="253" customWidth="1"/>
    <col min="8200" max="8200" width="14" style="253" customWidth="1"/>
    <col min="8201" max="8202" width="13.7265625" style="253" customWidth="1"/>
    <col min="8203" max="8203" width="19.81640625" style="253" customWidth="1"/>
    <col min="8204" max="8204" width="0" style="253" hidden="1" customWidth="1"/>
    <col min="8205" max="8447" width="9.1796875" style="253"/>
    <col min="8448" max="8448" width="8.7265625" style="253" customWidth="1"/>
    <col min="8449" max="8449" width="0" style="253" hidden="1" customWidth="1"/>
    <col min="8450" max="8450" width="11.26953125" style="253" customWidth="1"/>
    <col min="8451" max="8451" width="54.1796875" style="253" customWidth="1"/>
    <col min="8452" max="8452" width="30.81640625" style="253" customWidth="1"/>
    <col min="8453" max="8453" width="0" style="253" hidden="1" customWidth="1"/>
    <col min="8454" max="8454" width="9.1796875" style="253" customWidth="1"/>
    <col min="8455" max="8455" width="36" style="253" customWidth="1"/>
    <col min="8456" max="8456" width="14" style="253" customWidth="1"/>
    <col min="8457" max="8458" width="13.7265625" style="253" customWidth="1"/>
    <col min="8459" max="8459" width="19.81640625" style="253" customWidth="1"/>
    <col min="8460" max="8460" width="0" style="253" hidden="1" customWidth="1"/>
    <col min="8461" max="8703" width="9.1796875" style="253"/>
    <col min="8704" max="8704" width="8.7265625" style="253" customWidth="1"/>
    <col min="8705" max="8705" width="0" style="253" hidden="1" customWidth="1"/>
    <col min="8706" max="8706" width="11.26953125" style="253" customWidth="1"/>
    <col min="8707" max="8707" width="54.1796875" style="253" customWidth="1"/>
    <col min="8708" max="8708" width="30.81640625" style="253" customWidth="1"/>
    <col min="8709" max="8709" width="0" style="253" hidden="1" customWidth="1"/>
    <col min="8710" max="8710" width="9.1796875" style="253" customWidth="1"/>
    <col min="8711" max="8711" width="36" style="253" customWidth="1"/>
    <col min="8712" max="8712" width="14" style="253" customWidth="1"/>
    <col min="8713" max="8714" width="13.7265625" style="253" customWidth="1"/>
    <col min="8715" max="8715" width="19.81640625" style="253" customWidth="1"/>
    <col min="8716" max="8716" width="0" style="253" hidden="1" customWidth="1"/>
    <col min="8717" max="8959" width="9.1796875" style="253"/>
    <col min="8960" max="8960" width="8.7265625" style="253" customWidth="1"/>
    <col min="8961" max="8961" width="0" style="253" hidden="1" customWidth="1"/>
    <col min="8962" max="8962" width="11.26953125" style="253" customWidth="1"/>
    <col min="8963" max="8963" width="54.1796875" style="253" customWidth="1"/>
    <col min="8964" max="8964" width="30.81640625" style="253" customWidth="1"/>
    <col min="8965" max="8965" width="0" style="253" hidden="1" customWidth="1"/>
    <col min="8966" max="8966" width="9.1796875" style="253" customWidth="1"/>
    <col min="8967" max="8967" width="36" style="253" customWidth="1"/>
    <col min="8968" max="8968" width="14" style="253" customWidth="1"/>
    <col min="8969" max="8970" width="13.7265625" style="253" customWidth="1"/>
    <col min="8971" max="8971" width="19.81640625" style="253" customWidth="1"/>
    <col min="8972" max="8972" width="0" style="253" hidden="1" customWidth="1"/>
    <col min="8973" max="9215" width="9.1796875" style="253"/>
    <col min="9216" max="9216" width="8.7265625" style="253" customWidth="1"/>
    <col min="9217" max="9217" width="0" style="253" hidden="1" customWidth="1"/>
    <col min="9218" max="9218" width="11.26953125" style="253" customWidth="1"/>
    <col min="9219" max="9219" width="54.1796875" style="253" customWidth="1"/>
    <col min="9220" max="9220" width="30.81640625" style="253" customWidth="1"/>
    <col min="9221" max="9221" width="0" style="253" hidden="1" customWidth="1"/>
    <col min="9222" max="9222" width="9.1796875" style="253" customWidth="1"/>
    <col min="9223" max="9223" width="36" style="253" customWidth="1"/>
    <col min="9224" max="9224" width="14" style="253" customWidth="1"/>
    <col min="9225" max="9226" width="13.7265625" style="253" customWidth="1"/>
    <col min="9227" max="9227" width="19.81640625" style="253" customWidth="1"/>
    <col min="9228" max="9228" width="0" style="253" hidden="1" customWidth="1"/>
    <col min="9229" max="9471" width="9.1796875" style="253"/>
    <col min="9472" max="9472" width="8.7265625" style="253" customWidth="1"/>
    <col min="9473" max="9473" width="0" style="253" hidden="1" customWidth="1"/>
    <col min="9474" max="9474" width="11.26953125" style="253" customWidth="1"/>
    <col min="9475" max="9475" width="54.1796875" style="253" customWidth="1"/>
    <col min="9476" max="9476" width="30.81640625" style="253" customWidth="1"/>
    <col min="9477" max="9477" width="0" style="253" hidden="1" customWidth="1"/>
    <col min="9478" max="9478" width="9.1796875" style="253" customWidth="1"/>
    <col min="9479" max="9479" width="36" style="253" customWidth="1"/>
    <col min="9480" max="9480" width="14" style="253" customWidth="1"/>
    <col min="9481" max="9482" width="13.7265625" style="253" customWidth="1"/>
    <col min="9483" max="9483" width="19.81640625" style="253" customWidth="1"/>
    <col min="9484" max="9484" width="0" style="253" hidden="1" customWidth="1"/>
    <col min="9485" max="9727" width="9.1796875" style="253"/>
    <col min="9728" max="9728" width="8.7265625" style="253" customWidth="1"/>
    <col min="9729" max="9729" width="0" style="253" hidden="1" customWidth="1"/>
    <col min="9730" max="9730" width="11.26953125" style="253" customWidth="1"/>
    <col min="9731" max="9731" width="54.1796875" style="253" customWidth="1"/>
    <col min="9732" max="9732" width="30.81640625" style="253" customWidth="1"/>
    <col min="9733" max="9733" width="0" style="253" hidden="1" customWidth="1"/>
    <col min="9734" max="9734" width="9.1796875" style="253" customWidth="1"/>
    <col min="9735" max="9735" width="36" style="253" customWidth="1"/>
    <col min="9736" max="9736" width="14" style="253" customWidth="1"/>
    <col min="9737" max="9738" width="13.7265625" style="253" customWidth="1"/>
    <col min="9739" max="9739" width="19.81640625" style="253" customWidth="1"/>
    <col min="9740" max="9740" width="0" style="253" hidden="1" customWidth="1"/>
    <col min="9741" max="9983" width="9.1796875" style="253"/>
    <col min="9984" max="9984" width="8.7265625" style="253" customWidth="1"/>
    <col min="9985" max="9985" width="0" style="253" hidden="1" customWidth="1"/>
    <col min="9986" max="9986" width="11.26953125" style="253" customWidth="1"/>
    <col min="9987" max="9987" width="54.1796875" style="253" customWidth="1"/>
    <col min="9988" max="9988" width="30.81640625" style="253" customWidth="1"/>
    <col min="9989" max="9989" width="0" style="253" hidden="1" customWidth="1"/>
    <col min="9990" max="9990" width="9.1796875" style="253" customWidth="1"/>
    <col min="9991" max="9991" width="36" style="253" customWidth="1"/>
    <col min="9992" max="9992" width="14" style="253" customWidth="1"/>
    <col min="9993" max="9994" width="13.7265625" style="253" customWidth="1"/>
    <col min="9995" max="9995" width="19.81640625" style="253" customWidth="1"/>
    <col min="9996" max="9996" width="0" style="253" hidden="1" customWidth="1"/>
    <col min="9997" max="10239" width="9.1796875" style="253"/>
    <col min="10240" max="10240" width="8.7265625" style="253" customWidth="1"/>
    <col min="10241" max="10241" width="0" style="253" hidden="1" customWidth="1"/>
    <col min="10242" max="10242" width="11.26953125" style="253" customWidth="1"/>
    <col min="10243" max="10243" width="54.1796875" style="253" customWidth="1"/>
    <col min="10244" max="10244" width="30.81640625" style="253" customWidth="1"/>
    <col min="10245" max="10245" width="0" style="253" hidden="1" customWidth="1"/>
    <col min="10246" max="10246" width="9.1796875" style="253" customWidth="1"/>
    <col min="10247" max="10247" width="36" style="253" customWidth="1"/>
    <col min="10248" max="10248" width="14" style="253" customWidth="1"/>
    <col min="10249" max="10250" width="13.7265625" style="253" customWidth="1"/>
    <col min="10251" max="10251" width="19.81640625" style="253" customWidth="1"/>
    <col min="10252" max="10252" width="0" style="253" hidden="1" customWidth="1"/>
    <col min="10253" max="10495" width="9.1796875" style="253"/>
    <col min="10496" max="10496" width="8.7265625" style="253" customWidth="1"/>
    <col min="10497" max="10497" width="0" style="253" hidden="1" customWidth="1"/>
    <col min="10498" max="10498" width="11.26953125" style="253" customWidth="1"/>
    <col min="10499" max="10499" width="54.1796875" style="253" customWidth="1"/>
    <col min="10500" max="10500" width="30.81640625" style="253" customWidth="1"/>
    <col min="10501" max="10501" width="0" style="253" hidden="1" customWidth="1"/>
    <col min="10502" max="10502" width="9.1796875" style="253" customWidth="1"/>
    <col min="10503" max="10503" width="36" style="253" customWidth="1"/>
    <col min="10504" max="10504" width="14" style="253" customWidth="1"/>
    <col min="10505" max="10506" width="13.7265625" style="253" customWidth="1"/>
    <col min="10507" max="10507" width="19.81640625" style="253" customWidth="1"/>
    <col min="10508" max="10508" width="0" style="253" hidden="1" customWidth="1"/>
    <col min="10509" max="10751" width="9.1796875" style="253"/>
    <col min="10752" max="10752" width="8.7265625" style="253" customWidth="1"/>
    <col min="10753" max="10753" width="0" style="253" hidden="1" customWidth="1"/>
    <col min="10754" max="10754" width="11.26953125" style="253" customWidth="1"/>
    <col min="10755" max="10755" width="54.1796875" style="253" customWidth="1"/>
    <col min="10756" max="10756" width="30.81640625" style="253" customWidth="1"/>
    <col min="10757" max="10757" width="0" style="253" hidden="1" customWidth="1"/>
    <col min="10758" max="10758" width="9.1796875" style="253" customWidth="1"/>
    <col min="10759" max="10759" width="36" style="253" customWidth="1"/>
    <col min="10760" max="10760" width="14" style="253" customWidth="1"/>
    <col min="10761" max="10762" width="13.7265625" style="253" customWidth="1"/>
    <col min="10763" max="10763" width="19.81640625" style="253" customWidth="1"/>
    <col min="10764" max="10764" width="0" style="253" hidden="1" customWidth="1"/>
    <col min="10765" max="11007" width="9.1796875" style="253"/>
    <col min="11008" max="11008" width="8.7265625" style="253" customWidth="1"/>
    <col min="11009" max="11009" width="0" style="253" hidden="1" customWidth="1"/>
    <col min="11010" max="11010" width="11.26953125" style="253" customWidth="1"/>
    <col min="11011" max="11011" width="54.1796875" style="253" customWidth="1"/>
    <col min="11012" max="11012" width="30.81640625" style="253" customWidth="1"/>
    <col min="11013" max="11013" width="0" style="253" hidden="1" customWidth="1"/>
    <col min="11014" max="11014" width="9.1796875" style="253" customWidth="1"/>
    <col min="11015" max="11015" width="36" style="253" customWidth="1"/>
    <col min="11016" max="11016" width="14" style="253" customWidth="1"/>
    <col min="11017" max="11018" width="13.7265625" style="253" customWidth="1"/>
    <col min="11019" max="11019" width="19.81640625" style="253" customWidth="1"/>
    <col min="11020" max="11020" width="0" style="253" hidden="1" customWidth="1"/>
    <col min="11021" max="11263" width="9.1796875" style="253"/>
    <col min="11264" max="11264" width="8.7265625" style="253" customWidth="1"/>
    <col min="11265" max="11265" width="0" style="253" hidden="1" customWidth="1"/>
    <col min="11266" max="11266" width="11.26953125" style="253" customWidth="1"/>
    <col min="11267" max="11267" width="54.1796875" style="253" customWidth="1"/>
    <col min="11268" max="11268" width="30.81640625" style="253" customWidth="1"/>
    <col min="11269" max="11269" width="0" style="253" hidden="1" customWidth="1"/>
    <col min="11270" max="11270" width="9.1796875" style="253" customWidth="1"/>
    <col min="11271" max="11271" width="36" style="253" customWidth="1"/>
    <col min="11272" max="11272" width="14" style="253" customWidth="1"/>
    <col min="11273" max="11274" width="13.7265625" style="253" customWidth="1"/>
    <col min="11275" max="11275" width="19.81640625" style="253" customWidth="1"/>
    <col min="11276" max="11276" width="0" style="253" hidden="1" customWidth="1"/>
    <col min="11277" max="11519" width="9.1796875" style="253"/>
    <col min="11520" max="11520" width="8.7265625" style="253" customWidth="1"/>
    <col min="11521" max="11521" width="0" style="253" hidden="1" customWidth="1"/>
    <col min="11522" max="11522" width="11.26953125" style="253" customWidth="1"/>
    <col min="11523" max="11523" width="54.1796875" style="253" customWidth="1"/>
    <col min="11524" max="11524" width="30.81640625" style="253" customWidth="1"/>
    <col min="11525" max="11525" width="0" style="253" hidden="1" customWidth="1"/>
    <col min="11526" max="11526" width="9.1796875" style="253" customWidth="1"/>
    <col min="11527" max="11527" width="36" style="253" customWidth="1"/>
    <col min="11528" max="11528" width="14" style="253" customWidth="1"/>
    <col min="11529" max="11530" width="13.7265625" style="253" customWidth="1"/>
    <col min="11531" max="11531" width="19.81640625" style="253" customWidth="1"/>
    <col min="11532" max="11532" width="0" style="253" hidden="1" customWidth="1"/>
    <col min="11533" max="11775" width="9.1796875" style="253"/>
    <col min="11776" max="11776" width="8.7265625" style="253" customWidth="1"/>
    <col min="11777" max="11777" width="0" style="253" hidden="1" customWidth="1"/>
    <col min="11778" max="11778" width="11.26953125" style="253" customWidth="1"/>
    <col min="11779" max="11779" width="54.1796875" style="253" customWidth="1"/>
    <col min="11780" max="11780" width="30.81640625" style="253" customWidth="1"/>
    <col min="11781" max="11781" width="0" style="253" hidden="1" customWidth="1"/>
    <col min="11782" max="11782" width="9.1796875" style="253" customWidth="1"/>
    <col min="11783" max="11783" width="36" style="253" customWidth="1"/>
    <col min="11784" max="11784" width="14" style="253" customWidth="1"/>
    <col min="11785" max="11786" width="13.7265625" style="253" customWidth="1"/>
    <col min="11787" max="11787" width="19.81640625" style="253" customWidth="1"/>
    <col min="11788" max="11788" width="0" style="253" hidden="1" customWidth="1"/>
    <col min="11789" max="12031" width="9.1796875" style="253"/>
    <col min="12032" max="12032" width="8.7265625" style="253" customWidth="1"/>
    <col min="12033" max="12033" width="0" style="253" hidden="1" customWidth="1"/>
    <col min="12034" max="12034" width="11.26953125" style="253" customWidth="1"/>
    <col min="12035" max="12035" width="54.1796875" style="253" customWidth="1"/>
    <col min="12036" max="12036" width="30.81640625" style="253" customWidth="1"/>
    <col min="12037" max="12037" width="0" style="253" hidden="1" customWidth="1"/>
    <col min="12038" max="12038" width="9.1796875" style="253" customWidth="1"/>
    <col min="12039" max="12039" width="36" style="253" customWidth="1"/>
    <col min="12040" max="12040" width="14" style="253" customWidth="1"/>
    <col min="12041" max="12042" width="13.7265625" style="253" customWidth="1"/>
    <col min="12043" max="12043" width="19.81640625" style="253" customWidth="1"/>
    <col min="12044" max="12044" width="0" style="253" hidden="1" customWidth="1"/>
    <col min="12045" max="12287" width="9.1796875" style="253"/>
    <col min="12288" max="12288" width="8.7265625" style="253" customWidth="1"/>
    <col min="12289" max="12289" width="0" style="253" hidden="1" customWidth="1"/>
    <col min="12290" max="12290" width="11.26953125" style="253" customWidth="1"/>
    <col min="12291" max="12291" width="54.1796875" style="253" customWidth="1"/>
    <col min="12292" max="12292" width="30.81640625" style="253" customWidth="1"/>
    <col min="12293" max="12293" width="0" style="253" hidden="1" customWidth="1"/>
    <col min="12294" max="12294" width="9.1796875" style="253" customWidth="1"/>
    <col min="12295" max="12295" width="36" style="253" customWidth="1"/>
    <col min="12296" max="12296" width="14" style="253" customWidth="1"/>
    <col min="12297" max="12298" width="13.7265625" style="253" customWidth="1"/>
    <col min="12299" max="12299" width="19.81640625" style="253" customWidth="1"/>
    <col min="12300" max="12300" width="0" style="253" hidden="1" customWidth="1"/>
    <col min="12301" max="12543" width="9.1796875" style="253"/>
    <col min="12544" max="12544" width="8.7265625" style="253" customWidth="1"/>
    <col min="12545" max="12545" width="0" style="253" hidden="1" customWidth="1"/>
    <col min="12546" max="12546" width="11.26953125" style="253" customWidth="1"/>
    <col min="12547" max="12547" width="54.1796875" style="253" customWidth="1"/>
    <col min="12548" max="12548" width="30.81640625" style="253" customWidth="1"/>
    <col min="12549" max="12549" width="0" style="253" hidden="1" customWidth="1"/>
    <col min="12550" max="12550" width="9.1796875" style="253" customWidth="1"/>
    <col min="12551" max="12551" width="36" style="253" customWidth="1"/>
    <col min="12552" max="12552" width="14" style="253" customWidth="1"/>
    <col min="12553" max="12554" width="13.7265625" style="253" customWidth="1"/>
    <col min="12555" max="12555" width="19.81640625" style="253" customWidth="1"/>
    <col min="12556" max="12556" width="0" style="253" hidden="1" customWidth="1"/>
    <col min="12557" max="12799" width="9.1796875" style="253"/>
    <col min="12800" max="12800" width="8.7265625" style="253" customWidth="1"/>
    <col min="12801" max="12801" width="0" style="253" hidden="1" customWidth="1"/>
    <col min="12802" max="12802" width="11.26953125" style="253" customWidth="1"/>
    <col min="12803" max="12803" width="54.1796875" style="253" customWidth="1"/>
    <col min="12804" max="12804" width="30.81640625" style="253" customWidth="1"/>
    <col min="12805" max="12805" width="0" style="253" hidden="1" customWidth="1"/>
    <col min="12806" max="12806" width="9.1796875" style="253" customWidth="1"/>
    <col min="12807" max="12807" width="36" style="253" customWidth="1"/>
    <col min="12808" max="12808" width="14" style="253" customWidth="1"/>
    <col min="12809" max="12810" width="13.7265625" style="253" customWidth="1"/>
    <col min="12811" max="12811" width="19.81640625" style="253" customWidth="1"/>
    <col min="12812" max="12812" width="0" style="253" hidden="1" customWidth="1"/>
    <col min="12813" max="13055" width="9.1796875" style="253"/>
    <col min="13056" max="13056" width="8.7265625" style="253" customWidth="1"/>
    <col min="13057" max="13057" width="0" style="253" hidden="1" customWidth="1"/>
    <col min="13058" max="13058" width="11.26953125" style="253" customWidth="1"/>
    <col min="13059" max="13059" width="54.1796875" style="253" customWidth="1"/>
    <col min="13060" max="13060" width="30.81640625" style="253" customWidth="1"/>
    <col min="13061" max="13061" width="0" style="253" hidden="1" customWidth="1"/>
    <col min="13062" max="13062" width="9.1796875" style="253" customWidth="1"/>
    <col min="13063" max="13063" width="36" style="253" customWidth="1"/>
    <col min="13064" max="13064" width="14" style="253" customWidth="1"/>
    <col min="13065" max="13066" width="13.7265625" style="253" customWidth="1"/>
    <col min="13067" max="13067" width="19.81640625" style="253" customWidth="1"/>
    <col min="13068" max="13068" width="0" style="253" hidden="1" customWidth="1"/>
    <col min="13069" max="13311" width="9.1796875" style="253"/>
    <col min="13312" max="13312" width="8.7265625" style="253" customWidth="1"/>
    <col min="13313" max="13313" width="0" style="253" hidden="1" customWidth="1"/>
    <col min="13314" max="13314" width="11.26953125" style="253" customWidth="1"/>
    <col min="13315" max="13315" width="54.1796875" style="253" customWidth="1"/>
    <col min="13316" max="13316" width="30.81640625" style="253" customWidth="1"/>
    <col min="13317" max="13317" width="0" style="253" hidden="1" customWidth="1"/>
    <col min="13318" max="13318" width="9.1796875" style="253" customWidth="1"/>
    <col min="13319" max="13319" width="36" style="253" customWidth="1"/>
    <col min="13320" max="13320" width="14" style="253" customWidth="1"/>
    <col min="13321" max="13322" width="13.7265625" style="253" customWidth="1"/>
    <col min="13323" max="13323" width="19.81640625" style="253" customWidth="1"/>
    <col min="13324" max="13324" width="0" style="253" hidden="1" customWidth="1"/>
    <col min="13325" max="13567" width="9.1796875" style="253"/>
    <col min="13568" max="13568" width="8.7265625" style="253" customWidth="1"/>
    <col min="13569" max="13569" width="0" style="253" hidden="1" customWidth="1"/>
    <col min="13570" max="13570" width="11.26953125" style="253" customWidth="1"/>
    <col min="13571" max="13571" width="54.1796875" style="253" customWidth="1"/>
    <col min="13572" max="13572" width="30.81640625" style="253" customWidth="1"/>
    <col min="13573" max="13573" width="0" style="253" hidden="1" customWidth="1"/>
    <col min="13574" max="13574" width="9.1796875" style="253" customWidth="1"/>
    <col min="13575" max="13575" width="36" style="253" customWidth="1"/>
    <col min="13576" max="13576" width="14" style="253" customWidth="1"/>
    <col min="13577" max="13578" width="13.7265625" style="253" customWidth="1"/>
    <col min="13579" max="13579" width="19.81640625" style="253" customWidth="1"/>
    <col min="13580" max="13580" width="0" style="253" hidden="1" customWidth="1"/>
    <col min="13581" max="13823" width="9.1796875" style="253"/>
    <col min="13824" max="13824" width="8.7265625" style="253" customWidth="1"/>
    <col min="13825" max="13825" width="0" style="253" hidden="1" customWidth="1"/>
    <col min="13826" max="13826" width="11.26953125" style="253" customWidth="1"/>
    <col min="13827" max="13827" width="54.1796875" style="253" customWidth="1"/>
    <col min="13828" max="13828" width="30.81640625" style="253" customWidth="1"/>
    <col min="13829" max="13829" width="0" style="253" hidden="1" customWidth="1"/>
    <col min="13830" max="13830" width="9.1796875" style="253" customWidth="1"/>
    <col min="13831" max="13831" width="36" style="253" customWidth="1"/>
    <col min="13832" max="13832" width="14" style="253" customWidth="1"/>
    <col min="13833" max="13834" width="13.7265625" style="253" customWidth="1"/>
    <col min="13835" max="13835" width="19.81640625" style="253" customWidth="1"/>
    <col min="13836" max="13836" width="0" style="253" hidden="1" customWidth="1"/>
    <col min="13837" max="14079" width="9.1796875" style="253"/>
    <col min="14080" max="14080" width="8.7265625" style="253" customWidth="1"/>
    <col min="14081" max="14081" width="0" style="253" hidden="1" customWidth="1"/>
    <col min="14082" max="14082" width="11.26953125" style="253" customWidth="1"/>
    <col min="14083" max="14083" width="54.1796875" style="253" customWidth="1"/>
    <col min="14084" max="14084" width="30.81640625" style="253" customWidth="1"/>
    <col min="14085" max="14085" width="0" style="253" hidden="1" customWidth="1"/>
    <col min="14086" max="14086" width="9.1796875" style="253" customWidth="1"/>
    <col min="14087" max="14087" width="36" style="253" customWidth="1"/>
    <col min="14088" max="14088" width="14" style="253" customWidth="1"/>
    <col min="14089" max="14090" width="13.7265625" style="253" customWidth="1"/>
    <col min="14091" max="14091" width="19.81640625" style="253" customWidth="1"/>
    <col min="14092" max="14092" width="0" style="253" hidden="1" customWidth="1"/>
    <col min="14093" max="14335" width="9.1796875" style="253"/>
    <col min="14336" max="14336" width="8.7265625" style="253" customWidth="1"/>
    <col min="14337" max="14337" width="0" style="253" hidden="1" customWidth="1"/>
    <col min="14338" max="14338" width="11.26953125" style="253" customWidth="1"/>
    <col min="14339" max="14339" width="54.1796875" style="253" customWidth="1"/>
    <col min="14340" max="14340" width="30.81640625" style="253" customWidth="1"/>
    <col min="14341" max="14341" width="0" style="253" hidden="1" customWidth="1"/>
    <col min="14342" max="14342" width="9.1796875" style="253" customWidth="1"/>
    <col min="14343" max="14343" width="36" style="253" customWidth="1"/>
    <col min="14344" max="14344" width="14" style="253" customWidth="1"/>
    <col min="14345" max="14346" width="13.7265625" style="253" customWidth="1"/>
    <col min="14347" max="14347" width="19.81640625" style="253" customWidth="1"/>
    <col min="14348" max="14348" width="0" style="253" hidden="1" customWidth="1"/>
    <col min="14349" max="14591" width="9.1796875" style="253"/>
    <col min="14592" max="14592" width="8.7265625" style="253" customWidth="1"/>
    <col min="14593" max="14593" width="0" style="253" hidden="1" customWidth="1"/>
    <col min="14594" max="14594" width="11.26953125" style="253" customWidth="1"/>
    <col min="14595" max="14595" width="54.1796875" style="253" customWidth="1"/>
    <col min="14596" max="14596" width="30.81640625" style="253" customWidth="1"/>
    <col min="14597" max="14597" width="0" style="253" hidden="1" customWidth="1"/>
    <col min="14598" max="14598" width="9.1796875" style="253" customWidth="1"/>
    <col min="14599" max="14599" width="36" style="253" customWidth="1"/>
    <col min="14600" max="14600" width="14" style="253" customWidth="1"/>
    <col min="14601" max="14602" width="13.7265625" style="253" customWidth="1"/>
    <col min="14603" max="14603" width="19.81640625" style="253" customWidth="1"/>
    <col min="14604" max="14604" width="0" style="253" hidden="1" customWidth="1"/>
    <col min="14605" max="14847" width="9.1796875" style="253"/>
    <col min="14848" max="14848" width="8.7265625" style="253" customWidth="1"/>
    <col min="14849" max="14849" width="0" style="253" hidden="1" customWidth="1"/>
    <col min="14850" max="14850" width="11.26953125" style="253" customWidth="1"/>
    <col min="14851" max="14851" width="54.1796875" style="253" customWidth="1"/>
    <col min="14852" max="14852" width="30.81640625" style="253" customWidth="1"/>
    <col min="14853" max="14853" width="0" style="253" hidden="1" customWidth="1"/>
    <col min="14854" max="14854" width="9.1796875" style="253" customWidth="1"/>
    <col min="14855" max="14855" width="36" style="253" customWidth="1"/>
    <col min="14856" max="14856" width="14" style="253" customWidth="1"/>
    <col min="14857" max="14858" width="13.7265625" style="253" customWidth="1"/>
    <col min="14859" max="14859" width="19.81640625" style="253" customWidth="1"/>
    <col min="14860" max="14860" width="0" style="253" hidden="1" customWidth="1"/>
    <col min="14861" max="15103" width="9.1796875" style="253"/>
    <col min="15104" max="15104" width="8.7265625" style="253" customWidth="1"/>
    <col min="15105" max="15105" width="0" style="253" hidden="1" customWidth="1"/>
    <col min="15106" max="15106" width="11.26953125" style="253" customWidth="1"/>
    <col min="15107" max="15107" width="54.1796875" style="253" customWidth="1"/>
    <col min="15108" max="15108" width="30.81640625" style="253" customWidth="1"/>
    <col min="15109" max="15109" width="0" style="253" hidden="1" customWidth="1"/>
    <col min="15110" max="15110" width="9.1796875" style="253" customWidth="1"/>
    <col min="15111" max="15111" width="36" style="253" customWidth="1"/>
    <col min="15112" max="15112" width="14" style="253" customWidth="1"/>
    <col min="15113" max="15114" width="13.7265625" style="253" customWidth="1"/>
    <col min="15115" max="15115" width="19.81640625" style="253" customWidth="1"/>
    <col min="15116" max="15116" width="0" style="253" hidden="1" customWidth="1"/>
    <col min="15117" max="15359" width="9.1796875" style="253"/>
    <col min="15360" max="15360" width="8.7265625" style="253" customWidth="1"/>
    <col min="15361" max="15361" width="0" style="253" hidden="1" customWidth="1"/>
    <col min="15362" max="15362" width="11.26953125" style="253" customWidth="1"/>
    <col min="15363" max="15363" width="54.1796875" style="253" customWidth="1"/>
    <col min="15364" max="15364" width="30.81640625" style="253" customWidth="1"/>
    <col min="15365" max="15365" width="0" style="253" hidden="1" customWidth="1"/>
    <col min="15366" max="15366" width="9.1796875" style="253" customWidth="1"/>
    <col min="15367" max="15367" width="36" style="253" customWidth="1"/>
    <col min="15368" max="15368" width="14" style="253" customWidth="1"/>
    <col min="15369" max="15370" width="13.7265625" style="253" customWidth="1"/>
    <col min="15371" max="15371" width="19.81640625" style="253" customWidth="1"/>
    <col min="15372" max="15372" width="0" style="253" hidden="1" customWidth="1"/>
    <col min="15373" max="15615" width="9.1796875" style="253"/>
    <col min="15616" max="15616" width="8.7265625" style="253" customWidth="1"/>
    <col min="15617" max="15617" width="0" style="253" hidden="1" customWidth="1"/>
    <col min="15618" max="15618" width="11.26953125" style="253" customWidth="1"/>
    <col min="15619" max="15619" width="54.1796875" style="253" customWidth="1"/>
    <col min="15620" max="15620" width="30.81640625" style="253" customWidth="1"/>
    <col min="15621" max="15621" width="0" style="253" hidden="1" customWidth="1"/>
    <col min="15622" max="15622" width="9.1796875" style="253" customWidth="1"/>
    <col min="15623" max="15623" width="36" style="253" customWidth="1"/>
    <col min="15624" max="15624" width="14" style="253" customWidth="1"/>
    <col min="15625" max="15626" width="13.7265625" style="253" customWidth="1"/>
    <col min="15627" max="15627" width="19.81640625" style="253" customWidth="1"/>
    <col min="15628" max="15628" width="0" style="253" hidden="1" customWidth="1"/>
    <col min="15629" max="15871" width="9.1796875" style="253"/>
    <col min="15872" max="15872" width="8.7265625" style="253" customWidth="1"/>
    <col min="15873" max="15873" width="0" style="253" hidden="1" customWidth="1"/>
    <col min="15874" max="15874" width="11.26953125" style="253" customWidth="1"/>
    <col min="15875" max="15875" width="54.1796875" style="253" customWidth="1"/>
    <col min="15876" max="15876" width="30.81640625" style="253" customWidth="1"/>
    <col min="15877" max="15877" width="0" style="253" hidden="1" customWidth="1"/>
    <col min="15878" max="15878" width="9.1796875" style="253" customWidth="1"/>
    <col min="15879" max="15879" width="36" style="253" customWidth="1"/>
    <col min="15880" max="15880" width="14" style="253" customWidth="1"/>
    <col min="15881" max="15882" width="13.7265625" style="253" customWidth="1"/>
    <col min="15883" max="15883" width="19.81640625" style="253" customWidth="1"/>
    <col min="15884" max="15884" width="0" style="253" hidden="1" customWidth="1"/>
    <col min="15885" max="16127" width="9.1796875" style="253"/>
    <col min="16128" max="16128" width="8.7265625" style="253" customWidth="1"/>
    <col min="16129" max="16129" width="0" style="253" hidden="1" customWidth="1"/>
    <col min="16130" max="16130" width="11.26953125" style="253" customWidth="1"/>
    <col min="16131" max="16131" width="54.1796875" style="253" customWidth="1"/>
    <col min="16132" max="16132" width="30.81640625" style="253" customWidth="1"/>
    <col min="16133" max="16133" width="0" style="253" hidden="1" customWidth="1"/>
    <col min="16134" max="16134" width="9.1796875" style="253" customWidth="1"/>
    <col min="16135" max="16135" width="36" style="253" customWidth="1"/>
    <col min="16136" max="16136" width="14" style="253" customWidth="1"/>
    <col min="16137" max="16138" width="13.7265625" style="253" customWidth="1"/>
    <col min="16139" max="16139" width="19.81640625" style="253" customWidth="1"/>
    <col min="16140" max="16140" width="0" style="253" hidden="1" customWidth="1"/>
    <col min="16141" max="16384" width="9.1796875" style="253"/>
  </cols>
  <sheetData>
    <row r="1" spans="1:13" ht="6" customHeight="1" thickBot="1" x14ac:dyDescent="0.4"/>
    <row r="2" spans="1:13" ht="25.5" customHeight="1" thickBot="1" x14ac:dyDescent="0.4">
      <c r="A2" s="296"/>
      <c r="B2" s="385"/>
      <c r="C2" s="385"/>
      <c r="D2" s="385"/>
      <c r="E2" s="385"/>
      <c r="F2" s="385"/>
      <c r="G2" s="385"/>
      <c r="H2" s="385"/>
      <c r="I2" s="385"/>
      <c r="J2" s="385"/>
      <c r="K2" s="386"/>
    </row>
    <row r="3" spans="1:13" ht="20.149999999999999" customHeight="1" thickBot="1" x14ac:dyDescent="0.4">
      <c r="B3" s="17" t="s">
        <v>816</v>
      </c>
      <c r="C3" s="19"/>
      <c r="D3" s="19"/>
      <c r="E3" s="19"/>
      <c r="F3" s="20"/>
      <c r="G3" s="21"/>
      <c r="H3" s="19"/>
      <c r="I3" s="22"/>
      <c r="J3" s="22"/>
      <c r="K3" s="23"/>
    </row>
    <row r="4" spans="1:13" ht="20.149999999999999" customHeight="1" thickTop="1" thickBot="1" x14ac:dyDescent="0.4">
      <c r="B4" s="24"/>
      <c r="C4" s="26" t="s">
        <v>3</v>
      </c>
      <c r="D4" s="387"/>
      <c r="E4" s="388"/>
      <c r="F4" s="388"/>
      <c r="G4" s="388"/>
      <c r="H4" s="389"/>
      <c r="I4" s="27"/>
      <c r="J4" s="28" t="s">
        <v>4</v>
      </c>
      <c r="K4" s="29"/>
    </row>
    <row r="5" spans="1:13" ht="20.149999999999999" customHeight="1" thickTop="1" thickBot="1" x14ac:dyDescent="0.4">
      <c r="B5" s="24"/>
      <c r="C5" s="30"/>
      <c r="D5" s="30"/>
      <c r="E5" s="30"/>
      <c r="F5" s="31"/>
      <c r="G5" s="32"/>
      <c r="H5" s="30"/>
      <c r="I5" s="27"/>
      <c r="J5" s="27"/>
      <c r="K5" s="33"/>
    </row>
    <row r="6" spans="1:13" ht="20.149999999999999" customHeight="1" thickTop="1" thickBot="1" x14ac:dyDescent="0.4">
      <c r="B6" s="24"/>
      <c r="C6" s="35"/>
      <c r="D6" s="30"/>
      <c r="E6" s="30"/>
      <c r="F6" s="28" t="s">
        <v>5</v>
      </c>
      <c r="G6" s="36"/>
      <c r="H6" s="35"/>
      <c r="I6" s="26"/>
      <c r="J6" s="27"/>
      <c r="K6" s="33"/>
      <c r="L6" s="76">
        <v>178</v>
      </c>
    </row>
    <row r="7" spans="1:13" ht="29.25" customHeight="1" thickTop="1" thickBot="1" x14ac:dyDescent="0.4">
      <c r="B7" s="24"/>
      <c r="C7" s="35"/>
      <c r="D7" s="26"/>
      <c r="E7" s="26"/>
      <c r="F7" s="183"/>
      <c r="G7" s="38"/>
      <c r="H7" s="39"/>
      <c r="I7" s="40"/>
      <c r="J7" s="41"/>
      <c r="K7" s="33"/>
    </row>
    <row r="8" spans="1:13" ht="20.149999999999999" customHeight="1" thickTop="1" thickBot="1" x14ac:dyDescent="0.4">
      <c r="B8" s="24"/>
      <c r="C8" s="35"/>
      <c r="D8" s="42" t="s">
        <v>6</v>
      </c>
      <c r="E8" s="390"/>
      <c r="F8" s="391"/>
      <c r="G8" s="391"/>
      <c r="H8" s="391"/>
      <c r="I8" s="391"/>
      <c r="J8" s="391"/>
      <c r="K8" s="392"/>
    </row>
    <row r="9" spans="1:13" ht="20.149999999999999" customHeight="1" thickTop="1" thickBot="1" x14ac:dyDescent="0.4">
      <c r="B9" s="24"/>
      <c r="C9" s="35"/>
      <c r="D9" s="42" t="s">
        <v>7</v>
      </c>
      <c r="E9" s="393"/>
      <c r="F9" s="394"/>
      <c r="G9" s="395"/>
      <c r="H9" s="35"/>
      <c r="I9" s="43" t="s">
        <v>8</v>
      </c>
      <c r="J9" s="390"/>
      <c r="K9" s="392"/>
    </row>
    <row r="10" spans="1:13" ht="20.149999999999999" customHeight="1" thickTop="1" x14ac:dyDescent="0.35">
      <c r="B10" s="24"/>
      <c r="C10" s="35"/>
      <c r="D10" s="27"/>
      <c r="E10" s="27"/>
      <c r="F10" s="27"/>
      <c r="G10" s="27"/>
      <c r="H10" s="297"/>
      <c r="I10" s="35"/>
      <c r="J10" s="35"/>
      <c r="K10" s="184"/>
      <c r="L10" s="76">
        <v>54</v>
      </c>
    </row>
    <row r="11" spans="1:13" ht="20.149999999999999" customHeight="1" thickBot="1" x14ac:dyDescent="0.4">
      <c r="B11" s="24"/>
      <c r="C11" s="35"/>
      <c r="D11" s="30"/>
      <c r="E11" s="30"/>
      <c r="F11" s="31"/>
      <c r="G11" s="32"/>
      <c r="H11" s="185"/>
      <c r="I11" s="27"/>
      <c r="J11" s="27"/>
      <c r="K11" s="184"/>
    </row>
    <row r="12" spans="1:13" ht="20.149999999999999" customHeight="1" thickTop="1" thickBot="1" x14ac:dyDescent="0.4">
      <c r="B12" s="24"/>
      <c r="C12" s="35"/>
      <c r="D12" s="30"/>
      <c r="E12" s="30"/>
      <c r="F12" s="31"/>
      <c r="G12" s="32"/>
      <c r="H12" s="30"/>
      <c r="I12" s="27"/>
      <c r="J12" s="46" t="s">
        <v>9</v>
      </c>
      <c r="K12" s="186" t="str">
        <f>IF(L18=1," A&lt;&gt;P ! ",IF(L131=1," HV&lt;&gt;HV v pasivech ! ","Vstupy OK ! "))</f>
        <v xml:space="preserve">Vstupy OK ! </v>
      </c>
      <c r="L12" s="76">
        <v>1</v>
      </c>
    </row>
    <row r="13" spans="1:13" ht="20.149999999999999" customHeight="1" thickTop="1" thickBot="1" x14ac:dyDescent="0.4">
      <c r="B13" s="24"/>
      <c r="C13" s="35"/>
      <c r="D13" s="30"/>
      <c r="E13" s="30"/>
      <c r="F13" s="382" t="s">
        <v>10</v>
      </c>
      <c r="G13" s="383"/>
      <c r="H13" s="383"/>
      <c r="I13" s="383"/>
      <c r="J13" s="383"/>
      <c r="K13" s="33"/>
    </row>
    <row r="14" spans="1:13" ht="20.149999999999999" customHeight="1" thickTop="1" thickBot="1" x14ac:dyDescent="0.45">
      <c r="B14" s="24"/>
      <c r="C14" s="35"/>
      <c r="D14" s="48"/>
      <c r="E14" s="48"/>
      <c r="F14" s="396" t="s">
        <v>11</v>
      </c>
      <c r="G14" s="397"/>
      <c r="H14" s="400"/>
      <c r="I14" s="402"/>
      <c r="J14" s="402"/>
      <c r="K14" s="49" t="s">
        <v>12</v>
      </c>
    </row>
    <row r="15" spans="1:13" ht="18" customHeight="1" thickTop="1" thickBot="1" x14ac:dyDescent="0.4">
      <c r="B15" s="138"/>
      <c r="C15" s="53"/>
      <c r="D15" s="53"/>
      <c r="E15" s="53"/>
      <c r="F15" s="398"/>
      <c r="G15" s="399"/>
      <c r="H15" s="401"/>
      <c r="I15" s="403"/>
      <c r="J15" s="403"/>
      <c r="K15" s="54" t="s">
        <v>13</v>
      </c>
      <c r="L15" s="298"/>
      <c r="M15" s="299"/>
    </row>
    <row r="16" spans="1:13" ht="25.5" customHeight="1" x14ac:dyDescent="0.4">
      <c r="B16" s="404" t="s">
        <v>325</v>
      </c>
      <c r="C16" s="55" t="s">
        <v>15</v>
      </c>
      <c r="D16" s="55"/>
      <c r="E16" s="404" t="s">
        <v>16</v>
      </c>
      <c r="F16" s="404" t="s">
        <v>17</v>
      </c>
      <c r="G16" s="180" t="s">
        <v>18</v>
      </c>
      <c r="H16" s="56" t="s">
        <v>19</v>
      </c>
      <c r="I16" s="56" t="s">
        <v>815</v>
      </c>
      <c r="J16" s="56" t="s">
        <v>20</v>
      </c>
      <c r="K16" s="57"/>
    </row>
    <row r="17" spans="2:12" ht="20.149999999999999" customHeight="1" thickBot="1" x14ac:dyDescent="0.4">
      <c r="B17" s="405"/>
      <c r="C17" s="58" t="s">
        <v>21</v>
      </c>
      <c r="D17" s="59"/>
      <c r="E17" s="405"/>
      <c r="F17" s="405"/>
      <c r="G17" s="181"/>
      <c r="H17" s="162">
        <v>45657</v>
      </c>
      <c r="I17" s="162">
        <v>46022</v>
      </c>
      <c r="J17" s="162">
        <v>46387</v>
      </c>
      <c r="K17" s="57"/>
    </row>
    <row r="18" spans="2:12" ht="20.149999999999999" customHeight="1" thickBot="1" x14ac:dyDescent="0.4">
      <c r="B18" s="139" t="s">
        <v>22</v>
      </c>
      <c r="C18" s="110" t="s">
        <v>23</v>
      </c>
      <c r="D18" s="140"/>
      <c r="E18" s="141"/>
      <c r="F18" s="141"/>
      <c r="G18" s="140"/>
      <c r="H18" s="142">
        <f>+H19-H36</f>
        <v>0</v>
      </c>
      <c r="I18" s="142">
        <f>+I19-I36</f>
        <v>0</v>
      </c>
      <c r="J18" s="142">
        <f>+J19-J36</f>
        <v>0</v>
      </c>
      <c r="K18" s="143"/>
      <c r="L18" s="67">
        <f>IF(H18&lt;&gt;0,1,IF(I18&lt;&gt;0,1,IF(J18&lt;&gt;0,1,0)))</f>
        <v>0</v>
      </c>
    </row>
    <row r="19" spans="2:12" ht="15" customHeight="1" x14ac:dyDescent="0.35">
      <c r="B19" s="188"/>
      <c r="C19" s="300" t="s">
        <v>24</v>
      </c>
      <c r="D19" s="190"/>
      <c r="E19" s="301" t="s">
        <v>25</v>
      </c>
      <c r="F19" s="301" t="s">
        <v>25</v>
      </c>
      <c r="G19" s="192" t="s">
        <v>26</v>
      </c>
      <c r="H19" s="144">
        <f>H20+H21+H25+H33</f>
        <v>0</v>
      </c>
      <c r="I19" s="144">
        <f>I20+I21+I25+I33</f>
        <v>0</v>
      </c>
      <c r="J19" s="144">
        <f>J20+J21+J25+J33</f>
        <v>0</v>
      </c>
      <c r="K19" s="302" t="s">
        <v>812</v>
      </c>
    </row>
    <row r="20" spans="2:12" ht="15" customHeight="1" x14ac:dyDescent="0.35">
      <c r="B20" s="194" t="s">
        <v>28</v>
      </c>
      <c r="C20" s="195" t="s">
        <v>29</v>
      </c>
      <c r="D20" s="196"/>
      <c r="E20" s="303" t="s">
        <v>30</v>
      </c>
      <c r="F20" s="303" t="s">
        <v>30</v>
      </c>
      <c r="G20" s="304"/>
      <c r="H20" s="146"/>
      <c r="I20" s="146"/>
      <c r="J20" s="146"/>
      <c r="K20" s="145"/>
    </row>
    <row r="21" spans="2:12" ht="15" customHeight="1" x14ac:dyDescent="0.35">
      <c r="B21" s="199" t="s">
        <v>32</v>
      </c>
      <c r="C21" s="305" t="s">
        <v>33</v>
      </c>
      <c r="D21" s="201"/>
      <c r="E21" s="301" t="s">
        <v>34</v>
      </c>
      <c r="F21" s="301" t="s">
        <v>34</v>
      </c>
      <c r="G21" s="306" t="s">
        <v>35</v>
      </c>
      <c r="H21" s="147">
        <f>H22+H23+H24</f>
        <v>0</v>
      </c>
      <c r="I21" s="148">
        <f>I22+I23+I24</f>
        <v>0</v>
      </c>
      <c r="J21" s="148">
        <f>J22+J23+J24</f>
        <v>0</v>
      </c>
      <c r="K21" s="145"/>
    </row>
    <row r="22" spans="2:12" ht="15" customHeight="1" x14ac:dyDescent="0.35">
      <c r="B22" s="249" t="s">
        <v>37</v>
      </c>
      <c r="C22" s="307" t="s">
        <v>38</v>
      </c>
      <c r="D22" s="216"/>
      <c r="E22" s="303" t="s">
        <v>39</v>
      </c>
      <c r="F22" s="303" t="s">
        <v>39</v>
      </c>
      <c r="G22" s="304" t="s">
        <v>40</v>
      </c>
      <c r="H22" s="146"/>
      <c r="I22" s="146"/>
      <c r="J22" s="146"/>
      <c r="K22" s="145"/>
    </row>
    <row r="23" spans="2:12" ht="15" customHeight="1" x14ac:dyDescent="0.35">
      <c r="B23" s="274" t="s">
        <v>81</v>
      </c>
      <c r="C23" s="307" t="s">
        <v>82</v>
      </c>
      <c r="D23" s="216"/>
      <c r="E23" s="197" t="s">
        <v>76</v>
      </c>
      <c r="F23" s="197" t="s">
        <v>83</v>
      </c>
      <c r="G23" s="198" t="s">
        <v>84</v>
      </c>
      <c r="H23" s="146"/>
      <c r="I23" s="146"/>
      <c r="J23" s="146"/>
      <c r="K23" s="145"/>
    </row>
    <row r="24" spans="2:12" ht="15" customHeight="1" x14ac:dyDescent="0.35">
      <c r="B24" s="274" t="s">
        <v>132</v>
      </c>
      <c r="C24" s="307" t="s">
        <v>133</v>
      </c>
      <c r="D24" s="216"/>
      <c r="E24" s="197" t="s">
        <v>115</v>
      </c>
      <c r="F24" s="197" t="s">
        <v>134</v>
      </c>
      <c r="G24" s="198" t="s">
        <v>135</v>
      </c>
      <c r="H24" s="146"/>
      <c r="I24" s="146"/>
      <c r="J24" s="146"/>
      <c r="K24" s="145"/>
    </row>
    <row r="25" spans="2:12" ht="15" customHeight="1" x14ac:dyDescent="0.35">
      <c r="B25" s="221" t="s">
        <v>169</v>
      </c>
      <c r="C25" s="305" t="s">
        <v>170</v>
      </c>
      <c r="D25" s="201"/>
      <c r="E25" s="191" t="s">
        <v>147</v>
      </c>
      <c r="F25" s="191" t="s">
        <v>171</v>
      </c>
      <c r="G25" s="192" t="s">
        <v>172</v>
      </c>
      <c r="H25" s="147">
        <f>H26+H27+H30+H31</f>
        <v>0</v>
      </c>
      <c r="I25" s="147">
        <f>I26+I27+I30+I31</f>
        <v>0</v>
      </c>
      <c r="J25" s="147">
        <f>J26+J27+J30+J31</f>
        <v>0</v>
      </c>
      <c r="K25" s="145"/>
    </row>
    <row r="26" spans="2:12" ht="15" customHeight="1" x14ac:dyDescent="0.35">
      <c r="B26" s="274" t="s">
        <v>173</v>
      </c>
      <c r="C26" s="307" t="s">
        <v>174</v>
      </c>
      <c r="D26" s="216"/>
      <c r="E26" s="197" t="s">
        <v>150</v>
      </c>
      <c r="F26" s="197" t="s">
        <v>175</v>
      </c>
      <c r="G26" s="198" t="s">
        <v>176</v>
      </c>
      <c r="H26" s="149"/>
      <c r="I26" s="149"/>
      <c r="J26" s="149"/>
      <c r="K26" s="145"/>
    </row>
    <row r="27" spans="2:12" ht="15" customHeight="1" x14ac:dyDescent="0.35">
      <c r="B27" s="236" t="s">
        <v>201</v>
      </c>
      <c r="C27" s="308" t="s">
        <v>202</v>
      </c>
      <c r="D27" s="201"/>
      <c r="E27" s="191"/>
      <c r="F27" s="191" t="s">
        <v>203</v>
      </c>
      <c r="G27" s="192" t="s">
        <v>204</v>
      </c>
      <c r="H27" s="147">
        <f>H28+H29</f>
        <v>0</v>
      </c>
      <c r="I27" s="147">
        <f>I28+I29</f>
        <v>0</v>
      </c>
      <c r="J27" s="147">
        <f>J28+J29</f>
        <v>0</v>
      </c>
      <c r="K27" s="145"/>
    </row>
    <row r="28" spans="2:12" ht="15" customHeight="1" x14ac:dyDescent="0.35">
      <c r="B28" s="271" t="s">
        <v>205</v>
      </c>
      <c r="C28" s="309" t="s">
        <v>206</v>
      </c>
      <c r="D28" s="216"/>
      <c r="E28" s="197" t="s">
        <v>179</v>
      </c>
      <c r="F28" s="197" t="s">
        <v>207</v>
      </c>
      <c r="G28" s="198" t="s">
        <v>208</v>
      </c>
      <c r="H28" s="149"/>
      <c r="I28" s="149"/>
      <c r="J28" s="149"/>
      <c r="K28" s="145"/>
    </row>
    <row r="29" spans="2:12" ht="15" customHeight="1" x14ac:dyDescent="0.35">
      <c r="B29" s="274" t="s">
        <v>246</v>
      </c>
      <c r="C29" s="310" t="s">
        <v>247</v>
      </c>
      <c r="D29" s="216"/>
      <c r="E29" s="197" t="s">
        <v>212</v>
      </c>
      <c r="F29" s="197" t="s">
        <v>248</v>
      </c>
      <c r="G29" s="198" t="s">
        <v>249</v>
      </c>
      <c r="H29" s="149"/>
      <c r="I29" s="149"/>
      <c r="J29" s="149"/>
      <c r="K29" s="145"/>
    </row>
    <row r="30" spans="2:12" ht="15" customHeight="1" x14ac:dyDescent="0.35">
      <c r="B30" s="271" t="s">
        <v>245</v>
      </c>
      <c r="C30" s="311" t="s">
        <v>284</v>
      </c>
      <c r="D30" s="216"/>
      <c r="E30" s="197"/>
      <c r="F30" s="197" t="s">
        <v>285</v>
      </c>
      <c r="G30" s="198" t="s">
        <v>286</v>
      </c>
      <c r="H30" s="149"/>
      <c r="I30" s="149"/>
      <c r="J30" s="149"/>
      <c r="K30" s="145"/>
    </row>
    <row r="31" spans="2:12" ht="15" customHeight="1" x14ac:dyDescent="0.35">
      <c r="B31" s="271" t="s">
        <v>290</v>
      </c>
      <c r="C31" s="311" t="s">
        <v>291</v>
      </c>
      <c r="D31" s="216"/>
      <c r="E31" s="197"/>
      <c r="F31" s="197" t="s">
        <v>292</v>
      </c>
      <c r="G31" s="198" t="s">
        <v>293</v>
      </c>
      <c r="H31" s="149"/>
      <c r="I31" s="149"/>
      <c r="J31" s="149"/>
      <c r="K31" s="145"/>
    </row>
    <row r="32" spans="2:12" ht="15" hidden="1" customHeight="1" x14ac:dyDescent="0.35">
      <c r="B32" s="249"/>
      <c r="C32" s="307" t="s">
        <v>301</v>
      </c>
      <c r="D32" s="216"/>
      <c r="E32" s="197" t="s">
        <v>252</v>
      </c>
      <c r="F32" s="197"/>
      <c r="G32" s="198"/>
      <c r="H32" s="92" t="s">
        <v>44</v>
      </c>
      <c r="I32" s="92" t="s">
        <v>44</v>
      </c>
      <c r="J32" s="92" t="s">
        <v>44</v>
      </c>
      <c r="K32" s="145"/>
    </row>
    <row r="33" spans="2:11" ht="15" customHeight="1" thickBot="1" x14ac:dyDescent="0.4">
      <c r="B33" s="312" t="s">
        <v>309</v>
      </c>
      <c r="C33" s="313" t="s">
        <v>310</v>
      </c>
      <c r="D33" s="216"/>
      <c r="E33" s="197" t="s">
        <v>268</v>
      </c>
      <c r="F33" s="234" t="s">
        <v>311</v>
      </c>
      <c r="G33" s="198" t="s">
        <v>312</v>
      </c>
      <c r="H33" s="149"/>
      <c r="I33" s="149"/>
      <c r="J33" s="149"/>
      <c r="K33" s="145"/>
    </row>
    <row r="34" spans="2:11" ht="22.5" customHeight="1" x14ac:dyDescent="0.35">
      <c r="B34" s="404" t="s">
        <v>325</v>
      </c>
      <c r="C34" s="445" t="s">
        <v>21</v>
      </c>
      <c r="D34" s="446"/>
      <c r="E34" s="404" t="s">
        <v>16</v>
      </c>
      <c r="F34" s="404" t="s">
        <v>17</v>
      </c>
      <c r="G34" s="314" t="s">
        <v>18</v>
      </c>
      <c r="H34" s="407">
        <f>H17</f>
        <v>45657</v>
      </c>
      <c r="I34" s="407">
        <f>I17</f>
        <v>46022</v>
      </c>
      <c r="J34" s="407">
        <f>J17</f>
        <v>46387</v>
      </c>
      <c r="K34" s="150"/>
    </row>
    <row r="35" spans="2:11" ht="21.75" customHeight="1" thickBot="1" x14ac:dyDescent="0.4">
      <c r="B35" s="405"/>
      <c r="C35" s="447"/>
      <c r="D35" s="448"/>
      <c r="E35" s="405"/>
      <c r="F35" s="405"/>
      <c r="G35" s="315"/>
      <c r="H35" s="408"/>
      <c r="I35" s="408"/>
      <c r="J35" s="408"/>
      <c r="K35" s="150"/>
    </row>
    <row r="36" spans="2:11" ht="15" customHeight="1" x14ac:dyDescent="0.35">
      <c r="B36" s="316"/>
      <c r="C36" s="300" t="s">
        <v>327</v>
      </c>
      <c r="D36" s="201"/>
      <c r="E36" s="191" t="s">
        <v>283</v>
      </c>
      <c r="F36" s="191" t="s">
        <v>328</v>
      </c>
      <c r="G36" s="192" t="s">
        <v>26</v>
      </c>
      <c r="H36" s="70">
        <f>H37+H46+H56</f>
        <v>0</v>
      </c>
      <c r="I36" s="70">
        <f>I37+I46+I56</f>
        <v>0</v>
      </c>
      <c r="J36" s="70">
        <f>J37+J46+J56</f>
        <v>0</v>
      </c>
      <c r="K36" s="145"/>
    </row>
    <row r="37" spans="2:11" ht="15" customHeight="1" x14ac:dyDescent="0.35">
      <c r="B37" s="236" t="s">
        <v>27</v>
      </c>
      <c r="C37" s="305" t="s">
        <v>329</v>
      </c>
      <c r="D37" s="201"/>
      <c r="E37" s="191" t="s">
        <v>285</v>
      </c>
      <c r="F37" s="191" t="s">
        <v>330</v>
      </c>
      <c r="G37" s="192" t="s">
        <v>331</v>
      </c>
      <c r="H37" s="70">
        <f>H38+H39+H41+H43+H44+H45</f>
        <v>0</v>
      </c>
      <c r="I37" s="70">
        <f>I38+I39+I41+I43+I44+I45</f>
        <v>0</v>
      </c>
      <c r="J37" s="70">
        <f>J38+J39+J41+J43+J44+J45</f>
        <v>0</v>
      </c>
      <c r="K37" s="145"/>
    </row>
    <row r="38" spans="2:11" ht="15" customHeight="1" x14ac:dyDescent="0.35">
      <c r="B38" s="213" t="s">
        <v>332</v>
      </c>
      <c r="C38" s="317" t="s">
        <v>333</v>
      </c>
      <c r="D38" s="196"/>
      <c r="E38" s="197" t="s">
        <v>287</v>
      </c>
      <c r="F38" s="197" t="s">
        <v>334</v>
      </c>
      <c r="G38" s="198" t="s">
        <v>335</v>
      </c>
      <c r="H38" s="151"/>
      <c r="I38" s="151"/>
      <c r="J38" s="151"/>
      <c r="K38" s="145"/>
    </row>
    <row r="39" spans="2:11" ht="15" customHeight="1" x14ac:dyDescent="0.35">
      <c r="B39" s="318" t="s">
        <v>344</v>
      </c>
      <c r="C39" s="319" t="s">
        <v>345</v>
      </c>
      <c r="D39" s="320"/>
      <c r="E39" s="321"/>
      <c r="F39" s="321" t="s">
        <v>346</v>
      </c>
      <c r="G39" s="322" t="s">
        <v>347</v>
      </c>
      <c r="H39" s="149"/>
      <c r="I39" s="149"/>
      <c r="J39" s="149"/>
      <c r="K39" s="145"/>
    </row>
    <row r="40" spans="2:11" ht="15" hidden="1" customHeight="1" x14ac:dyDescent="0.35">
      <c r="B40" s="318" t="s">
        <v>351</v>
      </c>
      <c r="C40" s="323" t="s">
        <v>352</v>
      </c>
      <c r="D40" s="320"/>
      <c r="E40" s="321" t="s">
        <v>299</v>
      </c>
      <c r="F40" s="321" t="s">
        <v>353</v>
      </c>
      <c r="G40" s="322" t="s">
        <v>354</v>
      </c>
      <c r="H40" s="92" t="s">
        <v>44</v>
      </c>
      <c r="I40" s="92" t="s">
        <v>44</v>
      </c>
      <c r="J40" s="92" t="s">
        <v>44</v>
      </c>
      <c r="K40" s="145"/>
    </row>
    <row r="41" spans="2:11" ht="15" customHeight="1" x14ac:dyDescent="0.35">
      <c r="B41" s="318" t="s">
        <v>373</v>
      </c>
      <c r="C41" s="323" t="s">
        <v>374</v>
      </c>
      <c r="D41" s="320"/>
      <c r="E41" s="321"/>
      <c r="F41" s="321" t="s">
        <v>375</v>
      </c>
      <c r="G41" s="322" t="s">
        <v>376</v>
      </c>
      <c r="H41" s="149"/>
      <c r="I41" s="149"/>
      <c r="J41" s="149"/>
      <c r="K41" s="145"/>
    </row>
    <row r="42" spans="2:11" ht="15" hidden="1" customHeight="1" x14ac:dyDescent="0.35">
      <c r="B42" s="318"/>
      <c r="C42" s="323" t="s">
        <v>383</v>
      </c>
      <c r="D42" s="320"/>
      <c r="E42" s="321" t="s">
        <v>328</v>
      </c>
      <c r="F42" s="321"/>
      <c r="G42" s="322"/>
      <c r="H42" s="92" t="s">
        <v>44</v>
      </c>
      <c r="I42" s="92" t="s">
        <v>44</v>
      </c>
      <c r="J42" s="92" t="s">
        <v>44</v>
      </c>
      <c r="K42" s="145"/>
    </row>
    <row r="43" spans="2:11" ht="15" customHeight="1" x14ac:dyDescent="0.35">
      <c r="B43" s="318" t="s">
        <v>385</v>
      </c>
      <c r="C43" s="323" t="s">
        <v>386</v>
      </c>
      <c r="D43" s="320"/>
      <c r="E43" s="321" t="s">
        <v>337</v>
      </c>
      <c r="F43" s="321" t="s">
        <v>387</v>
      </c>
      <c r="G43" s="322" t="s">
        <v>388</v>
      </c>
      <c r="H43" s="149"/>
      <c r="I43" s="149"/>
      <c r="J43" s="149"/>
      <c r="K43" s="145"/>
    </row>
    <row r="44" spans="2:11" ht="15" customHeight="1" x14ac:dyDescent="0.35">
      <c r="B44" s="318" t="s">
        <v>399</v>
      </c>
      <c r="C44" s="323" t="s">
        <v>400</v>
      </c>
      <c r="D44" s="320"/>
      <c r="E44" s="321" t="s">
        <v>346</v>
      </c>
      <c r="F44" s="321" t="s">
        <v>401</v>
      </c>
      <c r="G44" s="322"/>
      <c r="H44" s="149"/>
      <c r="I44" s="149"/>
      <c r="J44" s="149"/>
      <c r="K44" s="145"/>
    </row>
    <row r="45" spans="2:11" ht="15" customHeight="1" x14ac:dyDescent="0.35">
      <c r="B45" s="318" t="s">
        <v>402</v>
      </c>
      <c r="C45" s="323" t="s">
        <v>403</v>
      </c>
      <c r="D45" s="320"/>
      <c r="E45" s="321"/>
      <c r="F45" s="321" t="s">
        <v>404</v>
      </c>
      <c r="G45" s="322"/>
      <c r="H45" s="149"/>
      <c r="I45" s="149"/>
      <c r="J45" s="149"/>
      <c r="K45" s="145"/>
    </row>
    <row r="46" spans="2:11" ht="15" customHeight="1" x14ac:dyDescent="0.35">
      <c r="B46" s="324" t="s">
        <v>405</v>
      </c>
      <c r="C46" s="325" t="s">
        <v>406</v>
      </c>
      <c r="D46" s="326"/>
      <c r="E46" s="327" t="s">
        <v>350</v>
      </c>
      <c r="F46" s="327" t="s">
        <v>407</v>
      </c>
      <c r="G46" s="328" t="s">
        <v>408</v>
      </c>
      <c r="H46" s="147">
        <f>H47+H48</f>
        <v>0</v>
      </c>
      <c r="I46" s="147">
        <f>I47+I48</f>
        <v>0</v>
      </c>
      <c r="J46" s="147">
        <f>J47+J48</f>
        <v>0</v>
      </c>
      <c r="K46" s="145"/>
    </row>
    <row r="47" spans="2:11" ht="15" customHeight="1" x14ac:dyDescent="0.35">
      <c r="B47" s="318" t="s">
        <v>32</v>
      </c>
      <c r="C47" s="323" t="s">
        <v>409</v>
      </c>
      <c r="D47" s="320"/>
      <c r="E47" s="321" t="s">
        <v>353</v>
      </c>
      <c r="F47" s="321" t="s">
        <v>410</v>
      </c>
      <c r="G47" s="322" t="s">
        <v>411</v>
      </c>
      <c r="H47" s="149"/>
      <c r="I47" s="149"/>
      <c r="J47" s="149"/>
      <c r="K47" s="145"/>
    </row>
    <row r="48" spans="2:11" ht="15" customHeight="1" x14ac:dyDescent="0.35">
      <c r="B48" s="318" t="s">
        <v>424</v>
      </c>
      <c r="C48" s="323" t="s">
        <v>425</v>
      </c>
      <c r="D48" s="320"/>
      <c r="E48" s="321"/>
      <c r="F48" s="321" t="s">
        <v>426</v>
      </c>
      <c r="G48" s="322" t="s">
        <v>427</v>
      </c>
      <c r="H48" s="152">
        <f>H49+H51</f>
        <v>0</v>
      </c>
      <c r="I48" s="152">
        <f>I49+I51</f>
        <v>0</v>
      </c>
      <c r="J48" s="152">
        <f>J49+J51</f>
        <v>0</v>
      </c>
      <c r="K48" s="145"/>
    </row>
    <row r="49" spans="2:13" ht="15" customHeight="1" x14ac:dyDescent="0.35">
      <c r="B49" s="318" t="s">
        <v>173</v>
      </c>
      <c r="C49" s="323" t="s">
        <v>428</v>
      </c>
      <c r="D49" s="320"/>
      <c r="E49" s="321" t="s">
        <v>372</v>
      </c>
      <c r="F49" s="321" t="s">
        <v>429</v>
      </c>
      <c r="G49" s="322"/>
      <c r="H49" s="149"/>
      <c r="I49" s="149"/>
      <c r="J49" s="149"/>
      <c r="K49" s="145"/>
    </row>
    <row r="50" spans="2:13" ht="15" customHeight="1" x14ac:dyDescent="0.35">
      <c r="B50" s="318" t="s">
        <v>180</v>
      </c>
      <c r="C50" s="323" t="s">
        <v>439</v>
      </c>
      <c r="D50" s="320"/>
      <c r="E50" s="321"/>
      <c r="F50" s="321" t="s">
        <v>440</v>
      </c>
      <c r="G50" s="322"/>
      <c r="H50" s="149"/>
      <c r="I50" s="149"/>
      <c r="J50" s="149"/>
      <c r="K50" s="145"/>
    </row>
    <row r="51" spans="2:13" ht="15" customHeight="1" x14ac:dyDescent="0.35">
      <c r="B51" s="318" t="s">
        <v>201</v>
      </c>
      <c r="C51" s="323" t="s">
        <v>471</v>
      </c>
      <c r="D51" s="320"/>
      <c r="E51" s="321" t="s">
        <v>410</v>
      </c>
      <c r="F51" s="321" t="s">
        <v>472</v>
      </c>
      <c r="G51" s="322" t="s">
        <v>473</v>
      </c>
      <c r="H51" s="149"/>
      <c r="I51" s="149"/>
      <c r="J51" s="149"/>
      <c r="K51" s="145"/>
    </row>
    <row r="52" spans="2:13" ht="15" customHeight="1" x14ac:dyDescent="0.35">
      <c r="B52" s="318" t="s">
        <v>213</v>
      </c>
      <c r="C52" s="323" t="s">
        <v>439</v>
      </c>
      <c r="D52" s="320"/>
      <c r="E52" s="321"/>
      <c r="F52" s="321" t="s">
        <v>478</v>
      </c>
      <c r="G52" s="322"/>
      <c r="H52" s="149"/>
      <c r="I52" s="149"/>
      <c r="J52" s="149"/>
      <c r="K52" s="145"/>
    </row>
    <row r="53" spans="2:13" ht="15" hidden="1" customHeight="1" x14ac:dyDescent="0.35">
      <c r="B53" s="318"/>
      <c r="C53" s="323" t="s">
        <v>514</v>
      </c>
      <c r="D53" s="320"/>
      <c r="E53" s="321" t="s">
        <v>444</v>
      </c>
      <c r="F53" s="321"/>
      <c r="G53" s="322"/>
      <c r="H53" s="92" t="s">
        <v>44</v>
      </c>
      <c r="I53" s="92" t="s">
        <v>44</v>
      </c>
      <c r="J53" s="92" t="s">
        <v>44</v>
      </c>
      <c r="K53" s="145"/>
    </row>
    <row r="54" spans="2:13" ht="15" hidden="1" customHeight="1" x14ac:dyDescent="0.35">
      <c r="B54" s="318"/>
      <c r="C54" s="329" t="s">
        <v>807</v>
      </c>
      <c r="D54" s="330"/>
      <c r="E54" s="321" t="s">
        <v>808</v>
      </c>
      <c r="F54" s="321"/>
      <c r="G54" s="322"/>
      <c r="H54" s="92" t="s">
        <v>44</v>
      </c>
      <c r="I54" s="92" t="s">
        <v>44</v>
      </c>
      <c r="J54" s="92" t="s">
        <v>44</v>
      </c>
      <c r="K54" s="145"/>
    </row>
    <row r="55" spans="2:13" ht="15" customHeight="1" x14ac:dyDescent="0.35">
      <c r="B55" s="318" t="s">
        <v>493</v>
      </c>
      <c r="C55" s="329" t="s">
        <v>494</v>
      </c>
      <c r="D55" s="330"/>
      <c r="E55" s="321"/>
      <c r="F55" s="321" t="s">
        <v>495</v>
      </c>
      <c r="G55" s="322"/>
      <c r="H55" s="149"/>
      <c r="I55" s="149"/>
      <c r="J55" s="149"/>
      <c r="K55" s="145"/>
    </row>
    <row r="56" spans="2:13" ht="15" customHeight="1" thickBot="1" x14ac:dyDescent="0.4">
      <c r="B56" s="331" t="s">
        <v>520</v>
      </c>
      <c r="C56" s="323" t="s">
        <v>310</v>
      </c>
      <c r="D56" s="320"/>
      <c r="E56" s="321" t="s">
        <v>455</v>
      </c>
      <c r="F56" s="321" t="s">
        <v>521</v>
      </c>
      <c r="G56" s="322" t="s">
        <v>522</v>
      </c>
      <c r="H56" s="149"/>
      <c r="I56" s="149"/>
      <c r="J56" s="149"/>
      <c r="K56" s="145"/>
    </row>
    <row r="57" spans="2:13" ht="21.75" customHeight="1" x14ac:dyDescent="0.35">
      <c r="B57" s="404" t="s">
        <v>325</v>
      </c>
      <c r="C57" s="332" t="s">
        <v>529</v>
      </c>
      <c r="D57" s="333"/>
      <c r="E57" s="404" t="s">
        <v>16</v>
      </c>
      <c r="F57" s="404" t="s">
        <v>809</v>
      </c>
      <c r="G57" s="314" t="s">
        <v>18</v>
      </c>
      <c r="H57" s="407">
        <f>H17</f>
        <v>45657</v>
      </c>
      <c r="I57" s="407">
        <f>I17</f>
        <v>46022</v>
      </c>
      <c r="J57" s="407">
        <f>J17</f>
        <v>46387</v>
      </c>
      <c r="K57" s="150"/>
    </row>
    <row r="58" spans="2:13" ht="21.75" customHeight="1" thickBot="1" x14ac:dyDescent="0.4">
      <c r="B58" s="405"/>
      <c r="C58" s="58" t="s">
        <v>21</v>
      </c>
      <c r="D58" s="334"/>
      <c r="E58" s="405"/>
      <c r="F58" s="405"/>
      <c r="G58" s="315"/>
      <c r="H58" s="408"/>
      <c r="I58" s="408"/>
      <c r="J58" s="408"/>
      <c r="K58" s="150"/>
    </row>
    <row r="59" spans="2:13" ht="15" customHeight="1" x14ac:dyDescent="0.35">
      <c r="B59" s="335" t="s">
        <v>530</v>
      </c>
      <c r="C59" s="336" t="s">
        <v>531</v>
      </c>
      <c r="D59" s="242"/>
      <c r="E59" s="243" t="s">
        <v>532</v>
      </c>
      <c r="F59" s="244" t="s">
        <v>532</v>
      </c>
      <c r="G59" s="245"/>
      <c r="H59" s="153"/>
      <c r="I59" s="153"/>
      <c r="J59" s="153"/>
      <c r="K59" s="145"/>
    </row>
    <row r="60" spans="2:13" ht="15" customHeight="1" x14ac:dyDescent="0.35">
      <c r="B60" s="194" t="s">
        <v>534</v>
      </c>
      <c r="C60" s="337" t="s">
        <v>535</v>
      </c>
      <c r="D60" s="196"/>
      <c r="E60" s="197" t="s">
        <v>536</v>
      </c>
      <c r="F60" s="197" t="s">
        <v>537</v>
      </c>
      <c r="G60" s="247"/>
      <c r="H60" s="146"/>
      <c r="I60" s="146"/>
      <c r="J60" s="146"/>
      <c r="K60" s="145"/>
    </row>
    <row r="61" spans="2:13" ht="15" customHeight="1" x14ac:dyDescent="0.35">
      <c r="B61" s="199" t="s">
        <v>28</v>
      </c>
      <c r="C61" s="305" t="s">
        <v>538</v>
      </c>
      <c r="D61" s="201"/>
      <c r="E61" s="191" t="s">
        <v>539</v>
      </c>
      <c r="F61" s="191" t="s">
        <v>540</v>
      </c>
      <c r="G61" s="248" t="s">
        <v>541</v>
      </c>
      <c r="H61" s="146"/>
      <c r="I61" s="146"/>
      <c r="J61" s="146"/>
      <c r="K61" s="145"/>
    </row>
    <row r="62" spans="2:13" ht="15" hidden="1" customHeight="1" x14ac:dyDescent="0.35">
      <c r="B62" s="338"/>
      <c r="C62" s="339" t="s">
        <v>543</v>
      </c>
      <c r="D62" s="251"/>
      <c r="E62" s="197" t="s">
        <v>537</v>
      </c>
      <c r="F62" s="197" t="s">
        <v>544</v>
      </c>
      <c r="G62" s="247"/>
      <c r="H62" s="92" t="s">
        <v>44</v>
      </c>
      <c r="I62" s="92" t="s">
        <v>44</v>
      </c>
      <c r="J62" s="92" t="s">
        <v>44</v>
      </c>
      <c r="K62" s="145"/>
    </row>
    <row r="63" spans="2:13" ht="15" hidden="1" customHeight="1" x14ac:dyDescent="0.35">
      <c r="B63" s="340" t="s">
        <v>545</v>
      </c>
      <c r="C63" s="339" t="s">
        <v>546</v>
      </c>
      <c r="D63" s="196"/>
      <c r="E63" s="197" t="s">
        <v>547</v>
      </c>
      <c r="F63" s="197" t="s">
        <v>536</v>
      </c>
      <c r="G63" s="247"/>
      <c r="H63" s="154"/>
      <c r="I63" s="154"/>
      <c r="J63" s="154"/>
      <c r="K63" s="145"/>
      <c r="M63" s="155"/>
    </row>
    <row r="64" spans="2:13" ht="15" hidden="1" customHeight="1" x14ac:dyDescent="0.35">
      <c r="B64" s="340" t="s">
        <v>549</v>
      </c>
      <c r="C64" s="339" t="s">
        <v>550</v>
      </c>
      <c r="D64" s="196"/>
      <c r="E64" s="197" t="s">
        <v>551</v>
      </c>
      <c r="F64" s="197" t="s">
        <v>552</v>
      </c>
      <c r="G64" s="247"/>
      <c r="H64" s="154"/>
      <c r="I64" s="154"/>
      <c r="J64" s="154"/>
      <c r="K64" s="145"/>
      <c r="M64" s="155"/>
    </row>
    <row r="65" spans="2:11" ht="15" customHeight="1" x14ac:dyDescent="0.35">
      <c r="B65" s="249" t="s">
        <v>32</v>
      </c>
      <c r="C65" s="339" t="s">
        <v>553</v>
      </c>
      <c r="D65" s="196"/>
      <c r="E65" s="197" t="s">
        <v>552</v>
      </c>
      <c r="F65" s="197" t="s">
        <v>554</v>
      </c>
      <c r="G65" s="247"/>
      <c r="H65" s="146"/>
      <c r="I65" s="146"/>
      <c r="J65" s="146"/>
      <c r="K65" s="145"/>
    </row>
    <row r="66" spans="2:11" ht="15" customHeight="1" x14ac:dyDescent="0.35">
      <c r="B66" s="249" t="s">
        <v>556</v>
      </c>
      <c r="C66" s="339" t="s">
        <v>557</v>
      </c>
      <c r="D66" s="196"/>
      <c r="E66" s="197" t="s">
        <v>554</v>
      </c>
      <c r="F66" s="197" t="s">
        <v>539</v>
      </c>
      <c r="G66" s="247"/>
      <c r="H66" s="146"/>
      <c r="I66" s="146"/>
      <c r="J66" s="146"/>
      <c r="K66" s="145"/>
    </row>
    <row r="67" spans="2:11" ht="15" customHeight="1" x14ac:dyDescent="0.35">
      <c r="B67" s="249" t="s">
        <v>520</v>
      </c>
      <c r="C67" s="307" t="s">
        <v>558</v>
      </c>
      <c r="D67" s="216"/>
      <c r="E67" s="197" t="s">
        <v>559</v>
      </c>
      <c r="F67" s="197" t="s">
        <v>547</v>
      </c>
      <c r="G67" s="247" t="s">
        <v>522</v>
      </c>
      <c r="H67" s="149"/>
      <c r="I67" s="149"/>
      <c r="J67" s="149"/>
      <c r="K67" s="145"/>
    </row>
    <row r="68" spans="2:11" ht="15" hidden="1" customHeight="1" x14ac:dyDescent="0.35">
      <c r="B68" s="252"/>
      <c r="C68" s="341" t="s">
        <v>577</v>
      </c>
      <c r="D68" s="342"/>
      <c r="E68" s="191" t="s">
        <v>540</v>
      </c>
      <c r="F68" s="191"/>
      <c r="G68" s="248" t="s">
        <v>578</v>
      </c>
      <c r="H68" s="92" t="s">
        <v>44</v>
      </c>
      <c r="I68" s="92" t="s">
        <v>44</v>
      </c>
      <c r="J68" s="92" t="s">
        <v>44</v>
      </c>
      <c r="K68" s="145"/>
    </row>
    <row r="69" spans="2:11" ht="15" customHeight="1" x14ac:dyDescent="0.35">
      <c r="B69" s="252"/>
      <c r="C69" s="343" t="s">
        <v>580</v>
      </c>
      <c r="D69" s="201"/>
      <c r="E69" s="191" t="s">
        <v>544</v>
      </c>
      <c r="F69" s="191"/>
      <c r="G69" s="248" t="s">
        <v>581</v>
      </c>
      <c r="H69" s="147">
        <f>H60-H65-H66</f>
        <v>0</v>
      </c>
      <c r="I69" s="147">
        <f>I60-I65-I66</f>
        <v>0</v>
      </c>
      <c r="J69" s="147">
        <f>J60-J65-J66</f>
        <v>0</v>
      </c>
      <c r="K69" s="145"/>
    </row>
    <row r="70" spans="2:11" ht="15" customHeight="1" x14ac:dyDescent="0.35">
      <c r="B70" s="252"/>
      <c r="C70" s="341" t="s">
        <v>582</v>
      </c>
      <c r="D70" s="342"/>
      <c r="E70" s="191" t="s">
        <v>565</v>
      </c>
      <c r="F70" s="191"/>
      <c r="G70" s="248" t="s">
        <v>583</v>
      </c>
      <c r="H70" s="147">
        <f>H59+H69-H61</f>
        <v>0</v>
      </c>
      <c r="I70" s="147">
        <f>I59+I69-I61</f>
        <v>0</v>
      </c>
      <c r="J70" s="147">
        <f>J59+J69-J61</f>
        <v>0</v>
      </c>
      <c r="K70" s="145"/>
    </row>
    <row r="71" spans="2:11" ht="15" customHeight="1" x14ac:dyDescent="0.35">
      <c r="B71" s="252" t="s">
        <v>584</v>
      </c>
      <c r="C71" s="305" t="s">
        <v>585</v>
      </c>
      <c r="D71" s="201"/>
      <c r="E71" s="191"/>
      <c r="F71" s="191" t="s">
        <v>573</v>
      </c>
      <c r="G71" s="248" t="s">
        <v>586</v>
      </c>
      <c r="H71" s="146"/>
      <c r="I71" s="146"/>
      <c r="J71" s="146"/>
      <c r="K71" s="145"/>
    </row>
    <row r="72" spans="2:11" ht="15" hidden="1" customHeight="1" x14ac:dyDescent="0.35">
      <c r="B72" s="340" t="s">
        <v>587</v>
      </c>
      <c r="C72" s="341" t="s">
        <v>588</v>
      </c>
      <c r="D72" s="342"/>
      <c r="E72" s="191"/>
      <c r="F72" s="191" t="s">
        <v>569</v>
      </c>
      <c r="G72" s="248" t="s">
        <v>589</v>
      </c>
      <c r="H72" s="156">
        <f>H73+H74</f>
        <v>0</v>
      </c>
      <c r="I72" s="156">
        <f>I73+I74</f>
        <v>0</v>
      </c>
      <c r="J72" s="156">
        <f>J73+J74</f>
        <v>0</v>
      </c>
      <c r="K72" s="145"/>
    </row>
    <row r="73" spans="2:11" ht="15" hidden="1" customHeight="1" x14ac:dyDescent="0.35">
      <c r="B73" s="340" t="s">
        <v>590</v>
      </c>
      <c r="C73" s="339" t="s">
        <v>591</v>
      </c>
      <c r="D73" s="196"/>
      <c r="E73" s="197"/>
      <c r="F73" s="197" t="s">
        <v>576</v>
      </c>
      <c r="G73" s="247"/>
      <c r="H73" s="154"/>
      <c r="I73" s="154"/>
      <c r="J73" s="154"/>
      <c r="K73" s="145"/>
    </row>
    <row r="74" spans="2:11" ht="15" hidden="1" customHeight="1" x14ac:dyDescent="0.35">
      <c r="B74" s="340" t="s">
        <v>592</v>
      </c>
      <c r="C74" s="307" t="s">
        <v>593</v>
      </c>
      <c r="D74" s="216"/>
      <c r="E74" s="197"/>
      <c r="F74" s="197" t="s">
        <v>594</v>
      </c>
      <c r="G74" s="247"/>
      <c r="H74" s="154"/>
      <c r="I74" s="154"/>
      <c r="J74" s="154"/>
      <c r="K74" s="145"/>
    </row>
    <row r="75" spans="2:11" ht="15" hidden="1" customHeight="1" x14ac:dyDescent="0.35">
      <c r="B75" s="340" t="s">
        <v>595</v>
      </c>
      <c r="C75" s="307" t="s">
        <v>596</v>
      </c>
      <c r="D75" s="216"/>
      <c r="E75" s="197"/>
      <c r="F75" s="197" t="s">
        <v>597</v>
      </c>
      <c r="G75" s="247"/>
      <c r="H75" s="154"/>
      <c r="I75" s="154"/>
      <c r="J75" s="154"/>
      <c r="K75" s="145"/>
    </row>
    <row r="76" spans="2:11" ht="15" hidden="1" customHeight="1" x14ac:dyDescent="0.35">
      <c r="B76" s="340" t="s">
        <v>598</v>
      </c>
      <c r="C76" s="307" t="s">
        <v>599</v>
      </c>
      <c r="D76" s="216"/>
      <c r="E76" s="197"/>
      <c r="F76" s="197" t="s">
        <v>600</v>
      </c>
      <c r="G76" s="247"/>
      <c r="H76" s="154"/>
      <c r="I76" s="154"/>
      <c r="J76" s="154"/>
      <c r="K76" s="145"/>
    </row>
    <row r="77" spans="2:11" ht="15" hidden="1" customHeight="1" x14ac:dyDescent="0.35">
      <c r="B77" s="318"/>
      <c r="C77" s="344" t="s">
        <v>601</v>
      </c>
      <c r="D77" s="320"/>
      <c r="E77" s="321" t="s">
        <v>597</v>
      </c>
      <c r="F77" s="321"/>
      <c r="G77" s="322"/>
      <c r="H77" s="92" t="s">
        <v>44</v>
      </c>
      <c r="I77" s="92" t="s">
        <v>44</v>
      </c>
      <c r="J77" s="92" t="s">
        <v>44</v>
      </c>
      <c r="K77" s="145"/>
    </row>
    <row r="78" spans="2:11" ht="15" customHeight="1" x14ac:dyDescent="0.35">
      <c r="B78" s="194" t="s">
        <v>602</v>
      </c>
      <c r="C78" s="337" t="s">
        <v>603</v>
      </c>
      <c r="D78" s="216"/>
      <c r="E78" s="197"/>
      <c r="F78" s="197" t="s">
        <v>604</v>
      </c>
      <c r="G78" s="247" t="s">
        <v>605</v>
      </c>
      <c r="H78" s="146"/>
      <c r="I78" s="146"/>
      <c r="J78" s="146"/>
      <c r="K78" s="145"/>
    </row>
    <row r="79" spans="2:11" ht="15" customHeight="1" x14ac:dyDescent="0.35">
      <c r="B79" s="194"/>
      <c r="C79" s="345" t="s">
        <v>810</v>
      </c>
      <c r="D79" s="346"/>
      <c r="E79" s="197"/>
      <c r="F79" s="197"/>
      <c r="G79" s="247"/>
      <c r="H79" s="146"/>
      <c r="I79" s="146"/>
      <c r="J79" s="146"/>
      <c r="K79" s="145"/>
    </row>
    <row r="80" spans="2:11" ht="15" customHeight="1" x14ac:dyDescent="0.35">
      <c r="B80" s="194" t="s">
        <v>618</v>
      </c>
      <c r="C80" s="337" t="s">
        <v>619</v>
      </c>
      <c r="D80" s="216"/>
      <c r="E80" s="197"/>
      <c r="F80" s="197" t="s">
        <v>620</v>
      </c>
      <c r="G80" s="247" t="s">
        <v>621</v>
      </c>
      <c r="H80" s="146"/>
      <c r="I80" s="146"/>
      <c r="J80" s="146"/>
      <c r="K80" s="145"/>
    </row>
    <row r="81" spans="2:15" ht="15" customHeight="1" x14ac:dyDescent="0.35">
      <c r="B81" s="194"/>
      <c r="C81" s="345" t="s">
        <v>811</v>
      </c>
      <c r="D81" s="346"/>
      <c r="E81" s="197"/>
      <c r="F81" s="197"/>
      <c r="G81" s="247"/>
      <c r="H81" s="146"/>
      <c r="I81" s="146"/>
      <c r="J81" s="146"/>
      <c r="K81" s="145"/>
    </row>
    <row r="82" spans="2:15" ht="15" hidden="1" customHeight="1" x14ac:dyDescent="0.35">
      <c r="B82" s="318"/>
      <c r="C82" s="344" t="s">
        <v>633</v>
      </c>
      <c r="D82" s="320"/>
      <c r="E82" s="321" t="s">
        <v>620</v>
      </c>
      <c r="F82" s="321" t="s">
        <v>628</v>
      </c>
      <c r="G82" s="247"/>
      <c r="H82" s="92" t="s">
        <v>44</v>
      </c>
      <c r="I82" s="92" t="s">
        <v>44</v>
      </c>
      <c r="J82" s="92" t="s">
        <v>44</v>
      </c>
      <c r="K82" s="145"/>
    </row>
    <row r="83" spans="2:15" ht="15" hidden="1" customHeight="1" x14ac:dyDescent="0.35">
      <c r="B83" s="318"/>
      <c r="C83" s="344" t="s">
        <v>606</v>
      </c>
      <c r="D83" s="320"/>
      <c r="E83" s="321" t="s">
        <v>600</v>
      </c>
      <c r="F83" s="347"/>
      <c r="G83" s="322"/>
      <c r="H83" s="92" t="s">
        <v>44</v>
      </c>
      <c r="I83" s="92" t="s">
        <v>44</v>
      </c>
      <c r="J83" s="92" t="s">
        <v>44</v>
      </c>
      <c r="K83" s="145"/>
      <c r="N83" s="348"/>
      <c r="O83" s="348"/>
    </row>
    <row r="84" spans="2:15" ht="15" hidden="1" customHeight="1" x14ac:dyDescent="0.35">
      <c r="B84" s="318"/>
      <c r="C84" s="344" t="s">
        <v>622</v>
      </c>
      <c r="D84" s="320"/>
      <c r="E84" s="321" t="s">
        <v>614</v>
      </c>
      <c r="F84" s="347"/>
      <c r="G84" s="322"/>
      <c r="H84" s="92" t="s">
        <v>44</v>
      </c>
      <c r="I84" s="92" t="s">
        <v>44</v>
      </c>
      <c r="J84" s="92" t="s">
        <v>44</v>
      </c>
      <c r="K84" s="145"/>
    </row>
    <row r="85" spans="2:15" ht="15" hidden="1" customHeight="1" x14ac:dyDescent="0.35">
      <c r="B85" s="318"/>
      <c r="C85" s="344" t="s">
        <v>633</v>
      </c>
      <c r="D85" s="320"/>
      <c r="E85" s="321" t="s">
        <v>594</v>
      </c>
      <c r="F85" s="321" t="s">
        <v>634</v>
      </c>
      <c r="G85" s="319"/>
      <c r="H85" s="157"/>
      <c r="I85" s="157"/>
      <c r="J85" s="157"/>
      <c r="K85" s="145"/>
    </row>
    <row r="86" spans="2:15" ht="15" hidden="1" customHeight="1" x14ac:dyDescent="0.35">
      <c r="B86" s="318"/>
      <c r="C86" s="344" t="s">
        <v>630</v>
      </c>
      <c r="D86" s="320"/>
      <c r="E86" s="321" t="s">
        <v>625</v>
      </c>
      <c r="F86" s="347"/>
      <c r="G86" s="322"/>
      <c r="H86" s="92" t="s">
        <v>44</v>
      </c>
      <c r="I86" s="92" t="s">
        <v>44</v>
      </c>
      <c r="J86" s="92" t="s">
        <v>44</v>
      </c>
      <c r="K86" s="145"/>
    </row>
    <row r="87" spans="2:15" ht="15" hidden="1" customHeight="1" x14ac:dyDescent="0.35">
      <c r="B87" s="318"/>
      <c r="C87" s="344" t="s">
        <v>603</v>
      </c>
      <c r="D87" s="320"/>
      <c r="E87" s="321" t="s">
        <v>628</v>
      </c>
      <c r="F87" s="347"/>
      <c r="G87" s="322"/>
      <c r="H87" s="92" t="s">
        <v>44</v>
      </c>
      <c r="I87" s="92" t="s">
        <v>44</v>
      </c>
      <c r="J87" s="92" t="s">
        <v>44</v>
      </c>
      <c r="K87" s="145"/>
    </row>
    <row r="88" spans="2:15" ht="15" hidden="1" customHeight="1" x14ac:dyDescent="0.35">
      <c r="B88" s="318"/>
      <c r="C88" s="344" t="s">
        <v>619</v>
      </c>
      <c r="D88" s="320"/>
      <c r="E88" s="321" t="s">
        <v>634</v>
      </c>
      <c r="F88" s="347"/>
      <c r="G88" s="322"/>
      <c r="H88" s="92" t="s">
        <v>44</v>
      </c>
      <c r="I88" s="92" t="s">
        <v>44</v>
      </c>
      <c r="J88" s="92" t="s">
        <v>44</v>
      </c>
      <c r="K88" s="145"/>
    </row>
    <row r="89" spans="2:15" ht="15" hidden="1" customHeight="1" x14ac:dyDescent="0.35">
      <c r="B89" s="318"/>
      <c r="C89" s="344" t="s">
        <v>643</v>
      </c>
      <c r="D89" s="320"/>
      <c r="E89" s="321" t="s">
        <v>637</v>
      </c>
      <c r="F89" s="347"/>
      <c r="G89" s="322"/>
      <c r="H89" s="92" t="s">
        <v>44</v>
      </c>
      <c r="I89" s="92" t="s">
        <v>44</v>
      </c>
      <c r="J89" s="92" t="s">
        <v>44</v>
      </c>
      <c r="K89" s="145"/>
    </row>
    <row r="90" spans="2:15" ht="15" hidden="1" customHeight="1" x14ac:dyDescent="0.35">
      <c r="B90" s="318"/>
      <c r="C90" s="344" t="s">
        <v>645</v>
      </c>
      <c r="D90" s="320"/>
      <c r="E90" s="321" t="s">
        <v>640</v>
      </c>
      <c r="F90" s="347"/>
      <c r="G90" s="322"/>
      <c r="H90" s="92" t="s">
        <v>44</v>
      </c>
      <c r="I90" s="92" t="s">
        <v>44</v>
      </c>
      <c r="J90" s="92" t="s">
        <v>44</v>
      </c>
      <c r="K90" s="145"/>
    </row>
    <row r="91" spans="2:15" ht="15" customHeight="1" x14ac:dyDescent="0.35">
      <c r="B91" s="262" t="s">
        <v>647</v>
      </c>
      <c r="C91" s="281" t="s">
        <v>648</v>
      </c>
      <c r="D91" s="201"/>
      <c r="E91" s="191" t="s">
        <v>649</v>
      </c>
      <c r="F91" s="191" t="s">
        <v>649</v>
      </c>
      <c r="G91" s="248" t="s">
        <v>650</v>
      </c>
      <c r="H91" s="147">
        <f>H59+H60-H61+H65+H66-H67-H71+H78-H80</f>
        <v>0</v>
      </c>
      <c r="I91" s="148">
        <f>I59+I60-I61+I65+I66-I67-I71+I78-I80</f>
        <v>0</v>
      </c>
      <c r="J91" s="148">
        <f>J59+J60-J61+J65+J66-J67-J71+J78-J80</f>
        <v>0</v>
      </c>
      <c r="K91" s="145"/>
      <c r="O91" s="348"/>
    </row>
    <row r="92" spans="2:15" ht="15.75" hidden="1" customHeight="1" x14ac:dyDescent="0.35">
      <c r="B92" s="349"/>
      <c r="C92" s="350"/>
      <c r="D92" s="320"/>
      <c r="E92" s="321"/>
      <c r="F92" s="321"/>
      <c r="G92" s="351"/>
      <c r="H92" s="148"/>
      <c r="I92" s="148"/>
      <c r="J92" s="148"/>
      <c r="K92" s="145"/>
    </row>
    <row r="93" spans="2:15" ht="15" customHeight="1" x14ac:dyDescent="0.35">
      <c r="B93" s="352" t="s">
        <v>651</v>
      </c>
      <c r="C93" s="353" t="s">
        <v>652</v>
      </c>
      <c r="D93" s="255"/>
      <c r="E93" s="321"/>
      <c r="F93" s="197" t="s">
        <v>653</v>
      </c>
      <c r="G93" s="258" t="s">
        <v>654</v>
      </c>
      <c r="H93" s="146"/>
      <c r="I93" s="146"/>
      <c r="J93" s="146"/>
      <c r="K93" s="145"/>
    </row>
    <row r="94" spans="2:15" ht="15" customHeight="1" x14ac:dyDescent="0.35">
      <c r="B94" s="352" t="s">
        <v>629</v>
      </c>
      <c r="C94" s="353" t="s">
        <v>679</v>
      </c>
      <c r="D94" s="255"/>
      <c r="E94" s="321"/>
      <c r="F94" s="197" t="s">
        <v>669</v>
      </c>
      <c r="G94" s="258">
        <v>0</v>
      </c>
      <c r="H94" s="146"/>
      <c r="I94" s="146"/>
      <c r="J94" s="146"/>
      <c r="K94" s="145"/>
    </row>
    <row r="95" spans="2:15" ht="15" customHeight="1" x14ac:dyDescent="0.35">
      <c r="B95" s="352" t="s">
        <v>680</v>
      </c>
      <c r="C95" s="353" t="s">
        <v>674</v>
      </c>
      <c r="D95" s="255"/>
      <c r="E95" s="321"/>
      <c r="F95" s="197" t="s">
        <v>672</v>
      </c>
      <c r="G95" s="258" t="s">
        <v>681</v>
      </c>
      <c r="H95" s="146"/>
      <c r="I95" s="146"/>
      <c r="J95" s="146"/>
      <c r="K95" s="145"/>
    </row>
    <row r="96" spans="2:15" ht="15" customHeight="1" x14ac:dyDescent="0.35">
      <c r="B96" s="352" t="s">
        <v>686</v>
      </c>
      <c r="C96" s="353" t="s">
        <v>687</v>
      </c>
      <c r="D96" s="255"/>
      <c r="E96" s="321"/>
      <c r="F96" s="197" t="s">
        <v>688</v>
      </c>
      <c r="G96" s="258">
        <v>0</v>
      </c>
      <c r="H96" s="146"/>
      <c r="I96" s="146"/>
      <c r="J96" s="146"/>
      <c r="K96" s="145"/>
    </row>
    <row r="97" spans="2:11" ht="15" customHeight="1" x14ac:dyDescent="0.35">
      <c r="B97" s="352" t="s">
        <v>689</v>
      </c>
      <c r="C97" s="353" t="s">
        <v>690</v>
      </c>
      <c r="D97" s="255"/>
      <c r="E97" s="321"/>
      <c r="F97" s="197" t="s">
        <v>691</v>
      </c>
      <c r="G97" s="258" t="s">
        <v>692</v>
      </c>
      <c r="H97" s="146"/>
      <c r="I97" s="146"/>
      <c r="J97" s="146"/>
      <c r="K97" s="145"/>
    </row>
    <row r="98" spans="2:11" ht="15" customHeight="1" x14ac:dyDescent="0.35">
      <c r="B98" s="352" t="s">
        <v>530</v>
      </c>
      <c r="C98" s="353" t="s">
        <v>702</v>
      </c>
      <c r="D98" s="255"/>
      <c r="E98" s="321"/>
      <c r="F98" s="197" t="s">
        <v>701</v>
      </c>
      <c r="G98" s="258">
        <v>0</v>
      </c>
      <c r="H98" s="146"/>
      <c r="I98" s="146"/>
      <c r="J98" s="146"/>
      <c r="K98" s="145"/>
    </row>
    <row r="99" spans="2:11" ht="15" customHeight="1" x14ac:dyDescent="0.35">
      <c r="B99" s="352" t="s">
        <v>703</v>
      </c>
      <c r="C99" s="353" t="s">
        <v>704</v>
      </c>
      <c r="D99" s="255"/>
      <c r="E99" s="321"/>
      <c r="F99" s="197" t="s">
        <v>705</v>
      </c>
      <c r="G99" s="258" t="s">
        <v>706</v>
      </c>
      <c r="H99" s="146"/>
      <c r="I99" s="146"/>
      <c r="J99" s="146"/>
      <c r="K99" s="145"/>
    </row>
    <row r="100" spans="2:11" ht="15" customHeight="1" x14ac:dyDescent="0.35">
      <c r="B100" s="352" t="s">
        <v>715</v>
      </c>
      <c r="C100" s="353" t="s">
        <v>716</v>
      </c>
      <c r="D100" s="255"/>
      <c r="E100" s="321"/>
      <c r="F100" s="197" t="s">
        <v>717</v>
      </c>
      <c r="G100" s="258">
        <v>0</v>
      </c>
      <c r="H100" s="146"/>
      <c r="I100" s="146"/>
      <c r="J100" s="146"/>
      <c r="K100" s="145"/>
    </row>
    <row r="101" spans="2:11" ht="15" customHeight="1" x14ac:dyDescent="0.35">
      <c r="B101" s="352" t="s">
        <v>723</v>
      </c>
      <c r="C101" s="353" t="s">
        <v>724</v>
      </c>
      <c r="D101" s="255"/>
      <c r="E101" s="321"/>
      <c r="F101" s="197" t="s">
        <v>725</v>
      </c>
      <c r="G101" s="258">
        <v>0</v>
      </c>
      <c r="H101" s="146"/>
      <c r="I101" s="146"/>
      <c r="J101" s="146"/>
      <c r="K101" s="145"/>
    </row>
    <row r="102" spans="2:11" ht="15" customHeight="1" x14ac:dyDescent="0.35">
      <c r="B102" s="354" t="s">
        <v>734</v>
      </c>
      <c r="C102" s="279" t="s">
        <v>735</v>
      </c>
      <c r="D102" s="266"/>
      <c r="E102" s="327" t="s">
        <v>736</v>
      </c>
      <c r="F102" s="191" t="s">
        <v>736</v>
      </c>
      <c r="G102" s="248" t="s">
        <v>737</v>
      </c>
      <c r="H102" s="147">
        <f>H93-H94+H95-H96+H97-H98-H99+H100-H101</f>
        <v>0</v>
      </c>
      <c r="I102" s="148">
        <f>I93-I94+I95-I96+I97-I98-I99+I100-I101</f>
        <v>0</v>
      </c>
      <c r="J102" s="148">
        <f>J93-J94+J95-J96+J97-J98-J99+J100-J101</f>
        <v>0</v>
      </c>
      <c r="K102" s="145"/>
    </row>
    <row r="103" spans="2:11" ht="30.75" customHeight="1" x14ac:dyDescent="0.35">
      <c r="B103" s="354" t="s">
        <v>738</v>
      </c>
      <c r="C103" s="279" t="s">
        <v>739</v>
      </c>
      <c r="D103" s="266"/>
      <c r="E103" s="327"/>
      <c r="F103" s="191" t="s">
        <v>740</v>
      </c>
      <c r="G103" s="248" t="s">
        <v>741</v>
      </c>
      <c r="H103" s="147">
        <f>H91+H102</f>
        <v>0</v>
      </c>
      <c r="I103" s="148">
        <f>I91+I102</f>
        <v>0</v>
      </c>
      <c r="J103" s="148">
        <f>J91+J102</f>
        <v>0</v>
      </c>
      <c r="K103" s="145"/>
    </row>
    <row r="104" spans="2:11" ht="15.75" hidden="1" customHeight="1" x14ac:dyDescent="0.35">
      <c r="B104" s="318"/>
      <c r="C104" s="344" t="s">
        <v>662</v>
      </c>
      <c r="D104" s="320"/>
      <c r="E104" s="321" t="s">
        <v>653</v>
      </c>
      <c r="F104" s="321"/>
      <c r="G104" s="319"/>
      <c r="H104" s="92" t="s">
        <v>44</v>
      </c>
      <c r="I104" s="92" t="s">
        <v>44</v>
      </c>
      <c r="J104" s="92" t="s">
        <v>44</v>
      </c>
      <c r="K104" s="145"/>
    </row>
    <row r="105" spans="2:11" ht="15" hidden="1" customHeight="1" x14ac:dyDescent="0.35">
      <c r="B105" s="318"/>
      <c r="C105" s="344" t="s">
        <v>664</v>
      </c>
      <c r="D105" s="320"/>
      <c r="E105" s="321" t="s">
        <v>657</v>
      </c>
      <c r="F105" s="321"/>
      <c r="G105" s="319"/>
      <c r="H105" s="92" t="s">
        <v>44</v>
      </c>
      <c r="I105" s="92" t="s">
        <v>44</v>
      </c>
      <c r="J105" s="92" t="s">
        <v>44</v>
      </c>
      <c r="K105" s="145"/>
    </row>
    <row r="106" spans="2:11" ht="15" hidden="1" customHeight="1" x14ac:dyDescent="0.35">
      <c r="B106" s="318"/>
      <c r="C106" s="319" t="s">
        <v>666</v>
      </c>
      <c r="D106" s="320"/>
      <c r="E106" s="321" t="s">
        <v>660</v>
      </c>
      <c r="F106" s="321"/>
      <c r="G106" s="319"/>
      <c r="H106" s="92" t="s">
        <v>44</v>
      </c>
      <c r="I106" s="92" t="s">
        <v>44</v>
      </c>
      <c r="J106" s="92" t="s">
        <v>44</v>
      </c>
      <c r="K106" s="145"/>
    </row>
    <row r="107" spans="2:11" ht="15" hidden="1" customHeight="1" x14ac:dyDescent="0.35">
      <c r="B107" s="318"/>
      <c r="C107" s="319" t="s">
        <v>677</v>
      </c>
      <c r="D107" s="320"/>
      <c r="E107" s="321" t="s">
        <v>678</v>
      </c>
      <c r="F107" s="321"/>
      <c r="G107" s="319"/>
      <c r="H107" s="92" t="s">
        <v>44</v>
      </c>
      <c r="I107" s="92" t="s">
        <v>44</v>
      </c>
      <c r="J107" s="92" t="s">
        <v>44</v>
      </c>
      <c r="K107" s="145"/>
    </row>
    <row r="108" spans="2:11" ht="15" hidden="1" customHeight="1" x14ac:dyDescent="0.35">
      <c r="B108" s="318"/>
      <c r="C108" s="319" t="s">
        <v>726</v>
      </c>
      <c r="D108" s="320"/>
      <c r="E108" s="321" t="s">
        <v>688</v>
      </c>
      <c r="F108" s="321"/>
      <c r="G108" s="319"/>
      <c r="H108" s="92" t="s">
        <v>44</v>
      </c>
      <c r="I108" s="92" t="s">
        <v>44</v>
      </c>
      <c r="J108" s="92" t="s">
        <v>44</v>
      </c>
      <c r="K108" s="145"/>
    </row>
    <row r="109" spans="2:11" ht="15" hidden="1" customHeight="1" x14ac:dyDescent="0.35">
      <c r="B109" s="318"/>
      <c r="C109" s="319" t="s">
        <v>719</v>
      </c>
      <c r="D109" s="320"/>
      <c r="E109" s="321" t="s">
        <v>691</v>
      </c>
      <c r="F109" s="321"/>
      <c r="G109" s="319"/>
      <c r="H109" s="92" t="s">
        <v>44</v>
      </c>
      <c r="I109" s="92" t="s">
        <v>44</v>
      </c>
      <c r="J109" s="92" t="s">
        <v>44</v>
      </c>
      <c r="K109" s="145"/>
    </row>
    <row r="110" spans="2:11" ht="15" hidden="1" customHeight="1" x14ac:dyDescent="0.35">
      <c r="B110" s="318"/>
      <c r="C110" s="319" t="s">
        <v>728</v>
      </c>
      <c r="D110" s="320"/>
      <c r="E110" s="321" t="s">
        <v>695</v>
      </c>
      <c r="F110" s="321"/>
      <c r="G110" s="319"/>
      <c r="H110" s="92" t="s">
        <v>44</v>
      </c>
      <c r="I110" s="92" t="s">
        <v>44</v>
      </c>
      <c r="J110" s="92" t="s">
        <v>44</v>
      </c>
      <c r="K110" s="145"/>
    </row>
    <row r="111" spans="2:11" ht="15" hidden="1" customHeight="1" x14ac:dyDescent="0.35">
      <c r="B111" s="318"/>
      <c r="C111" s="319" t="s">
        <v>730</v>
      </c>
      <c r="D111" s="320"/>
      <c r="E111" s="321" t="s">
        <v>698</v>
      </c>
      <c r="F111" s="321"/>
      <c r="G111" s="319"/>
      <c r="H111" s="92" t="s">
        <v>44</v>
      </c>
      <c r="I111" s="92" t="s">
        <v>44</v>
      </c>
      <c r="J111" s="92" t="s">
        <v>44</v>
      </c>
      <c r="K111" s="145"/>
    </row>
    <row r="112" spans="2:11" ht="15" hidden="1" customHeight="1" x14ac:dyDescent="0.35">
      <c r="B112" s="318"/>
      <c r="C112" s="319" t="s">
        <v>700</v>
      </c>
      <c r="D112" s="320"/>
      <c r="E112" s="321" t="s">
        <v>701</v>
      </c>
      <c r="F112" s="321"/>
      <c r="G112" s="319"/>
      <c r="H112" s="92" t="s">
        <v>44</v>
      </c>
      <c r="I112" s="92" t="s">
        <v>44</v>
      </c>
      <c r="J112" s="92" t="s">
        <v>44</v>
      </c>
      <c r="K112" s="145"/>
    </row>
    <row r="113" spans="2:16" ht="15.75" hidden="1" customHeight="1" x14ac:dyDescent="0.35">
      <c r="B113" s="318"/>
      <c r="C113" s="319" t="s">
        <v>714</v>
      </c>
      <c r="D113" s="320"/>
      <c r="E113" s="321" t="s">
        <v>705</v>
      </c>
      <c r="F113" s="321"/>
      <c r="G113" s="319"/>
      <c r="H113" s="92" t="s">
        <v>44</v>
      </c>
      <c r="I113" s="92" t="s">
        <v>44</v>
      </c>
      <c r="J113" s="92" t="s">
        <v>44</v>
      </c>
      <c r="K113" s="145"/>
    </row>
    <row r="114" spans="2:16" ht="15" hidden="1" customHeight="1" x14ac:dyDescent="0.35">
      <c r="B114" s="318"/>
      <c r="C114" s="319" t="s">
        <v>716</v>
      </c>
      <c r="D114" s="320"/>
      <c r="E114" s="321" t="s">
        <v>709</v>
      </c>
      <c r="F114" s="321"/>
      <c r="G114" s="319"/>
      <c r="H114" s="92" t="s">
        <v>44</v>
      </c>
      <c r="I114" s="92" t="s">
        <v>44</v>
      </c>
      <c r="J114" s="92" t="s">
        <v>44</v>
      </c>
      <c r="K114" s="145"/>
    </row>
    <row r="115" spans="2:16" ht="15" hidden="1" customHeight="1" x14ac:dyDescent="0.35">
      <c r="B115" s="318"/>
      <c r="C115" s="319" t="s">
        <v>724</v>
      </c>
      <c r="D115" s="320"/>
      <c r="E115" s="321" t="s">
        <v>712</v>
      </c>
      <c r="F115" s="321"/>
      <c r="G115" s="319"/>
      <c r="H115" s="92" t="s">
        <v>44</v>
      </c>
      <c r="I115" s="92" t="s">
        <v>44</v>
      </c>
      <c r="J115" s="92" t="s">
        <v>44</v>
      </c>
      <c r="K115" s="145"/>
    </row>
    <row r="116" spans="2:16" ht="15" hidden="1" customHeight="1" x14ac:dyDescent="0.35">
      <c r="B116" s="318"/>
      <c r="C116" s="319" t="s">
        <v>722</v>
      </c>
      <c r="D116" s="320"/>
      <c r="E116" s="321" t="s">
        <v>717</v>
      </c>
      <c r="F116" s="321"/>
      <c r="G116" s="319"/>
      <c r="H116" s="92" t="s">
        <v>44</v>
      </c>
      <c r="I116" s="92" t="s">
        <v>44</v>
      </c>
      <c r="J116" s="92" t="s">
        <v>44</v>
      </c>
      <c r="K116" s="145"/>
    </row>
    <row r="117" spans="2:16" ht="15" hidden="1" customHeight="1" x14ac:dyDescent="0.35">
      <c r="B117" s="318"/>
      <c r="C117" s="319" t="s">
        <v>733</v>
      </c>
      <c r="D117" s="320"/>
      <c r="E117" s="321" t="s">
        <v>725</v>
      </c>
      <c r="F117" s="321"/>
      <c r="G117" s="319"/>
      <c r="H117" s="92" t="s">
        <v>44</v>
      </c>
      <c r="I117" s="92" t="s">
        <v>44</v>
      </c>
      <c r="J117" s="92" t="s">
        <v>44</v>
      </c>
      <c r="K117" s="145"/>
    </row>
    <row r="118" spans="2:16" ht="15" customHeight="1" x14ac:dyDescent="0.35">
      <c r="B118" s="354" t="s">
        <v>734</v>
      </c>
      <c r="C118" s="325" t="s">
        <v>735</v>
      </c>
      <c r="D118" s="326"/>
      <c r="E118" s="327" t="s">
        <v>736</v>
      </c>
      <c r="F118" s="327" t="s">
        <v>736</v>
      </c>
      <c r="G118" s="355" t="s">
        <v>737</v>
      </c>
      <c r="H118" s="147">
        <f>H102</f>
        <v>0</v>
      </c>
      <c r="I118" s="148">
        <f>I102</f>
        <v>0</v>
      </c>
      <c r="J118" s="148">
        <f>J102</f>
        <v>0</v>
      </c>
      <c r="K118" s="145"/>
    </row>
    <row r="119" spans="2:16" ht="15" customHeight="1" x14ac:dyDescent="0.35">
      <c r="B119" s="352" t="s">
        <v>727</v>
      </c>
      <c r="C119" s="323" t="s">
        <v>752</v>
      </c>
      <c r="D119" s="320"/>
      <c r="E119" s="321" t="s">
        <v>740</v>
      </c>
      <c r="F119" s="321"/>
      <c r="G119" s="322"/>
      <c r="H119" s="149"/>
      <c r="I119" s="149"/>
      <c r="J119" s="149"/>
      <c r="K119" s="145"/>
    </row>
    <row r="120" spans="2:16" ht="15" customHeight="1" x14ac:dyDescent="0.35">
      <c r="B120" s="324"/>
      <c r="C120" s="325" t="s">
        <v>758</v>
      </c>
      <c r="D120" s="326"/>
      <c r="E120" s="327" t="s">
        <v>750</v>
      </c>
      <c r="F120" s="327"/>
      <c r="G120" s="328"/>
      <c r="H120" s="147">
        <f>+H91+H118-H119</f>
        <v>0</v>
      </c>
      <c r="I120" s="147">
        <f>+I91+I118-I119</f>
        <v>0</v>
      </c>
      <c r="J120" s="147">
        <f>+J91+J118-J119</f>
        <v>0</v>
      </c>
      <c r="K120" s="145"/>
      <c r="L120" s="100"/>
    </row>
    <row r="121" spans="2:16" ht="15" hidden="1" customHeight="1" x14ac:dyDescent="0.35">
      <c r="B121" s="318"/>
      <c r="C121" s="319" t="s">
        <v>760</v>
      </c>
      <c r="D121" s="320"/>
      <c r="E121" s="321" t="s">
        <v>761</v>
      </c>
      <c r="F121" s="321"/>
      <c r="G121" s="322"/>
      <c r="H121" s="92" t="s">
        <v>44</v>
      </c>
      <c r="I121" s="92" t="s">
        <v>44</v>
      </c>
      <c r="J121" s="92" t="s">
        <v>44</v>
      </c>
      <c r="K121" s="145"/>
      <c r="L121" s="100"/>
    </row>
    <row r="122" spans="2:16" ht="15" hidden="1" customHeight="1" thickBot="1" x14ac:dyDescent="0.4">
      <c r="B122" s="318"/>
      <c r="C122" s="319" t="s">
        <v>763</v>
      </c>
      <c r="D122" s="320"/>
      <c r="E122" s="321" t="s">
        <v>764</v>
      </c>
      <c r="F122" s="321"/>
      <c r="G122" s="322"/>
      <c r="H122" s="92" t="s">
        <v>44</v>
      </c>
      <c r="I122" s="92" t="s">
        <v>44</v>
      </c>
      <c r="J122" s="92" t="s">
        <v>44</v>
      </c>
      <c r="K122" s="145"/>
      <c r="L122" s="100"/>
    </row>
    <row r="123" spans="2:16" ht="15" hidden="1" customHeight="1" thickBot="1" x14ac:dyDescent="0.4">
      <c r="B123" s="318"/>
      <c r="C123" s="323" t="s">
        <v>766</v>
      </c>
      <c r="D123" s="320"/>
      <c r="E123" s="321" t="s">
        <v>767</v>
      </c>
      <c r="F123" s="321"/>
      <c r="G123" s="322"/>
      <c r="H123" s="92" t="s">
        <v>44</v>
      </c>
      <c r="I123" s="92" t="s">
        <v>44</v>
      </c>
      <c r="J123" s="92" t="s">
        <v>44</v>
      </c>
      <c r="K123" s="145"/>
      <c r="L123" s="100"/>
    </row>
    <row r="124" spans="2:16" ht="15" hidden="1" customHeight="1" thickBot="1" x14ac:dyDescent="0.4">
      <c r="B124" s="324"/>
      <c r="C124" s="325" t="s">
        <v>772</v>
      </c>
      <c r="D124" s="326"/>
      <c r="E124" s="327" t="s">
        <v>773</v>
      </c>
      <c r="F124" s="327"/>
      <c r="G124" s="328"/>
      <c r="H124" s="105" t="s">
        <v>44</v>
      </c>
      <c r="I124" s="105" t="s">
        <v>44</v>
      </c>
      <c r="J124" s="105" t="s">
        <v>44</v>
      </c>
      <c r="K124" s="145"/>
      <c r="L124" s="100"/>
    </row>
    <row r="125" spans="2:16" ht="15" customHeight="1" thickBot="1" x14ac:dyDescent="0.4">
      <c r="B125" s="318" t="s">
        <v>729</v>
      </c>
      <c r="C125" s="319" t="s">
        <v>781</v>
      </c>
      <c r="D125" s="320"/>
      <c r="E125" s="321" t="s">
        <v>782</v>
      </c>
      <c r="F125" s="321" t="s">
        <v>764</v>
      </c>
      <c r="G125" s="356"/>
      <c r="H125" s="149"/>
      <c r="I125" s="149"/>
      <c r="J125" s="149"/>
      <c r="K125" s="145"/>
      <c r="L125" s="100"/>
    </row>
    <row r="126" spans="2:16" ht="15" customHeight="1" x14ac:dyDescent="0.35">
      <c r="B126" s="357"/>
      <c r="C126" s="325" t="s">
        <v>778</v>
      </c>
      <c r="D126" s="326"/>
      <c r="E126" s="327" t="s">
        <v>779</v>
      </c>
      <c r="F126" s="327"/>
      <c r="G126" s="328"/>
      <c r="H126" s="147">
        <f>+H120-H125</f>
        <v>0</v>
      </c>
      <c r="I126" s="147">
        <f>+I120-I125</f>
        <v>0</v>
      </c>
      <c r="J126" s="147">
        <f>+J120-J125</f>
        <v>0</v>
      </c>
      <c r="K126" s="145"/>
      <c r="L126" s="100"/>
      <c r="M126" s="358" t="s">
        <v>813</v>
      </c>
      <c r="N126" s="359">
        <f>H132</f>
        <v>45657</v>
      </c>
      <c r="O126" s="359">
        <f t="shared" ref="O126:P126" si="0">I132</f>
        <v>46022</v>
      </c>
      <c r="P126" s="360">
        <f t="shared" si="0"/>
        <v>46387</v>
      </c>
    </row>
    <row r="127" spans="2:16" ht="15" customHeight="1" thickBot="1" x14ac:dyDescent="0.4">
      <c r="B127" s="357"/>
      <c r="C127" s="361" t="s">
        <v>786</v>
      </c>
      <c r="D127" s="362"/>
      <c r="E127" s="363" t="s">
        <v>787</v>
      </c>
      <c r="F127" s="363"/>
      <c r="G127" s="364" t="s">
        <v>788</v>
      </c>
      <c r="H127" s="147">
        <f>H91+H118</f>
        <v>0</v>
      </c>
      <c r="I127" s="365">
        <f>I91+I118</f>
        <v>0</v>
      </c>
      <c r="J127" s="365">
        <f>J91+J118</f>
        <v>0</v>
      </c>
      <c r="K127" s="145"/>
      <c r="L127" s="100"/>
      <c r="M127" s="366" t="s">
        <v>814</v>
      </c>
      <c r="N127" s="367">
        <f>H59+H60+H78+H93+H95+H97+H100</f>
        <v>0</v>
      </c>
      <c r="O127" s="367">
        <f t="shared" ref="O127:P127" si="1">I59+I60+I78+I93+I95+I97+I100</f>
        <v>0</v>
      </c>
      <c r="P127" s="368">
        <f t="shared" si="1"/>
        <v>0</v>
      </c>
    </row>
    <row r="128" spans="2:16" ht="15" hidden="1" customHeight="1" thickBot="1" x14ac:dyDescent="0.4">
      <c r="K128" s="158"/>
    </row>
    <row r="129" spans="2:19" ht="15" hidden="1" customHeight="1" thickBot="1" x14ac:dyDescent="0.4">
      <c r="K129" s="158"/>
    </row>
    <row r="130" spans="2:19" ht="15" hidden="1" customHeight="1" thickBot="1" x14ac:dyDescent="0.4">
      <c r="K130" s="158"/>
    </row>
    <row r="131" spans="2:19" s="51" customFormat="1" ht="15" thickBot="1" x14ac:dyDescent="0.4">
      <c r="B131" s="110" t="s">
        <v>791</v>
      </c>
      <c r="C131" s="63"/>
      <c r="D131" s="111"/>
      <c r="E131" s="434"/>
      <c r="F131" s="435"/>
      <c r="G131" s="436"/>
      <c r="H131" s="142">
        <f>H126-H44</f>
        <v>0</v>
      </c>
      <c r="I131" s="142">
        <f>I126-I44</f>
        <v>0</v>
      </c>
      <c r="J131" s="142">
        <f>J126-J44</f>
        <v>0</v>
      </c>
      <c r="K131" s="112"/>
      <c r="L131" s="67">
        <f>IF(H131&lt;&gt;0,1,IF(I131&lt;&gt;0,1,IF(J131&lt;&gt;0,1,0)))</f>
        <v>0</v>
      </c>
      <c r="O131" s="253"/>
    </row>
    <row r="132" spans="2:19" s="11" customFormat="1" ht="23.25" customHeight="1" thickBot="1" x14ac:dyDescent="0.4">
      <c r="B132" s="413" t="s">
        <v>792</v>
      </c>
      <c r="C132" s="414"/>
      <c r="D132" s="415"/>
      <c r="E132" s="416"/>
      <c r="F132" s="417"/>
      <c r="G132" s="290"/>
      <c r="H132" s="369">
        <f>H17</f>
        <v>45657</v>
      </c>
      <c r="I132" s="369">
        <f>I17</f>
        <v>46022</v>
      </c>
      <c r="J132" s="369">
        <f>J17</f>
        <v>46387</v>
      </c>
      <c r="K132" s="113"/>
    </row>
    <row r="133" spans="2:19" s="11" customFormat="1" ht="15" customHeight="1" x14ac:dyDescent="0.35">
      <c r="B133" s="114" t="s">
        <v>793</v>
      </c>
      <c r="C133" s="115"/>
      <c r="D133" s="116"/>
      <c r="E133" s="418" t="s">
        <v>532</v>
      </c>
      <c r="F133" s="419"/>
      <c r="G133" s="442" t="s">
        <v>817</v>
      </c>
      <c r="H133" s="178"/>
      <c r="I133" s="168"/>
      <c r="J133" s="179"/>
      <c r="K133" s="163"/>
    </row>
    <row r="134" spans="2:19" s="11" customFormat="1" x14ac:dyDescent="0.35">
      <c r="B134" s="119" t="s">
        <v>794</v>
      </c>
      <c r="C134" s="120"/>
      <c r="D134" s="121"/>
      <c r="E134" s="420" t="s">
        <v>537</v>
      </c>
      <c r="F134" s="421"/>
      <c r="G134" s="443"/>
      <c r="H134" s="170"/>
      <c r="I134" s="117"/>
      <c r="J134" s="171"/>
      <c r="K134" s="163"/>
    </row>
    <row r="135" spans="2:19" s="11" customFormat="1" x14ac:dyDescent="0.35">
      <c r="B135" s="119" t="s">
        <v>795</v>
      </c>
      <c r="C135" s="120"/>
      <c r="D135" s="121"/>
      <c r="E135" s="420" t="s">
        <v>540</v>
      </c>
      <c r="F135" s="421"/>
      <c r="G135" s="443"/>
      <c r="H135" s="170"/>
      <c r="I135" s="117"/>
      <c r="J135" s="171"/>
      <c r="K135" s="163"/>
    </row>
    <row r="136" spans="2:19" s="11" customFormat="1" x14ac:dyDescent="0.35">
      <c r="B136" s="292" t="s">
        <v>796</v>
      </c>
      <c r="C136" s="293"/>
      <c r="D136" s="294"/>
      <c r="E136" s="420" t="s">
        <v>544</v>
      </c>
      <c r="F136" s="421"/>
      <c r="G136" s="443"/>
      <c r="H136" s="172"/>
      <c r="I136" s="123"/>
      <c r="J136" s="173"/>
      <c r="K136" s="163"/>
    </row>
    <row r="137" spans="2:19" s="11" customFormat="1" x14ac:dyDescent="0.35">
      <c r="B137" s="124" t="s">
        <v>797</v>
      </c>
      <c r="C137" s="120"/>
      <c r="D137" s="121"/>
      <c r="E137" s="420" t="s">
        <v>536</v>
      </c>
      <c r="F137" s="421"/>
      <c r="G137" s="443"/>
      <c r="H137" s="172"/>
      <c r="I137" s="123"/>
      <c r="J137" s="173"/>
      <c r="K137" s="163"/>
    </row>
    <row r="138" spans="2:19" s="11" customFormat="1" x14ac:dyDescent="0.35">
      <c r="B138" s="119" t="s">
        <v>798</v>
      </c>
      <c r="C138" s="120"/>
      <c r="D138" s="121"/>
      <c r="E138" s="420" t="s">
        <v>552</v>
      </c>
      <c r="F138" s="421"/>
      <c r="G138" s="443"/>
      <c r="H138" s="170"/>
      <c r="I138" s="123"/>
      <c r="J138" s="171"/>
      <c r="K138" s="163"/>
    </row>
    <row r="139" spans="2:19" s="11" customFormat="1" x14ac:dyDescent="0.35">
      <c r="B139" s="119" t="s">
        <v>799</v>
      </c>
      <c r="C139" s="120"/>
      <c r="D139" s="121"/>
      <c r="E139" s="420" t="s">
        <v>554</v>
      </c>
      <c r="F139" s="421"/>
      <c r="G139" s="443"/>
      <c r="H139" s="170"/>
      <c r="I139" s="123"/>
      <c r="J139" s="171"/>
      <c r="K139" s="163"/>
    </row>
    <row r="140" spans="2:19" s="11" customFormat="1" x14ac:dyDescent="0.35">
      <c r="B140" s="119" t="s">
        <v>800</v>
      </c>
      <c r="C140" s="120"/>
      <c r="D140" s="121"/>
      <c r="E140" s="420" t="s">
        <v>539</v>
      </c>
      <c r="F140" s="421"/>
      <c r="G140" s="443"/>
      <c r="H140" s="172"/>
      <c r="I140" s="123"/>
      <c r="J140" s="173"/>
      <c r="K140" s="163"/>
    </row>
    <row r="141" spans="2:19" s="11" customFormat="1" x14ac:dyDescent="0.35">
      <c r="B141" s="119" t="s">
        <v>801</v>
      </c>
      <c r="C141" s="120"/>
      <c r="D141" s="121"/>
      <c r="E141" s="420" t="s">
        <v>547</v>
      </c>
      <c r="F141" s="421"/>
      <c r="G141" s="443"/>
      <c r="H141" s="172"/>
      <c r="I141" s="123"/>
      <c r="J141" s="174"/>
      <c r="K141" s="163"/>
    </row>
    <row r="142" spans="2:19" s="11" customFormat="1" x14ac:dyDescent="0.35">
      <c r="B142" s="119" t="s">
        <v>802</v>
      </c>
      <c r="C142" s="120"/>
      <c r="D142" s="121"/>
      <c r="E142" s="420" t="s">
        <v>551</v>
      </c>
      <c r="F142" s="421"/>
      <c r="G142" s="443"/>
      <c r="H142" s="172"/>
      <c r="I142" s="123"/>
      <c r="J142" s="174"/>
      <c r="K142" s="163"/>
      <c r="R142" s="11" t="e">
        <f>IF((I143/I133)&lt;0.05,"OK","POZOR")</f>
        <v>#DIV/0!</v>
      </c>
      <c r="S142" s="11" t="e">
        <f>IF(R142="OK",1,0)</f>
        <v>#DIV/0!</v>
      </c>
    </row>
    <row r="143" spans="2:19" s="11" customFormat="1" ht="15" thickBot="1" x14ac:dyDescent="0.4">
      <c r="B143" s="125" t="s">
        <v>803</v>
      </c>
      <c r="C143" s="126"/>
      <c r="D143" s="127"/>
      <c r="E143" s="420" t="s">
        <v>565</v>
      </c>
      <c r="F143" s="421"/>
      <c r="G143" s="444"/>
      <c r="H143" s="175"/>
      <c r="I143" s="176"/>
      <c r="J143" s="177"/>
      <c r="K143" s="295" t="e">
        <f>IF(SUM(S142:S144)=3,"OK","POZOR")</f>
        <v>#DIV/0!</v>
      </c>
      <c r="R143" s="11" t="str">
        <f>IF(I141&gt;(5*I143),"POZOR","OK")</f>
        <v>OK</v>
      </c>
      <c r="S143" s="11">
        <f t="shared" ref="S143:S144" si="2">IF(R143="OK",1,0)</f>
        <v>1</v>
      </c>
    </row>
    <row r="144" spans="2:19" s="11" customFormat="1" x14ac:dyDescent="0.35">
      <c r="B144" s="119" t="s">
        <v>804</v>
      </c>
      <c r="C144" s="120"/>
      <c r="D144" s="121"/>
      <c r="E144" s="420" t="s">
        <v>559</v>
      </c>
      <c r="F144" s="421"/>
      <c r="G144" s="122"/>
      <c r="H144" s="164" t="s">
        <v>44</v>
      </c>
      <c r="I144" s="165"/>
      <c r="J144" s="166" t="s">
        <v>44</v>
      </c>
      <c r="K144" s="118"/>
      <c r="R144" s="11" t="str">
        <f>IF(I141&gt;(5*I133),"POZOR","OK")</f>
        <v>OK</v>
      </c>
      <c r="S144" s="11">
        <f t="shared" si="2"/>
        <v>1</v>
      </c>
    </row>
    <row r="145" spans="2:11" s="11" customFormat="1" ht="15" thickBot="1" x14ac:dyDescent="0.4">
      <c r="B145" s="130" t="s">
        <v>805</v>
      </c>
      <c r="C145" s="131"/>
      <c r="D145" s="132"/>
      <c r="E145" s="437" t="s">
        <v>562</v>
      </c>
      <c r="F145" s="438"/>
      <c r="G145" s="133"/>
      <c r="H145" s="134" t="s">
        <v>44</v>
      </c>
      <c r="I145" s="135"/>
      <c r="J145" s="136" t="s">
        <v>44</v>
      </c>
      <c r="K145" s="137"/>
    </row>
    <row r="146" spans="2:11" s="11" customFormat="1" ht="54.75" customHeight="1" x14ac:dyDescent="0.35">
      <c r="B146" s="439" t="s">
        <v>806</v>
      </c>
      <c r="C146" s="440"/>
      <c r="D146" s="440"/>
      <c r="E146" s="440"/>
      <c r="F146" s="440"/>
      <c r="G146" s="440"/>
      <c r="H146" s="440"/>
      <c r="I146" s="440"/>
      <c r="J146" s="441"/>
    </row>
  </sheetData>
  <sheetProtection sheet="1" objects="1" scenarios="1"/>
  <mergeCells count="44">
    <mergeCell ref="J34:J35"/>
    <mergeCell ref="C34:D35"/>
    <mergeCell ref="B57:B58"/>
    <mergeCell ref="B34:B35"/>
    <mergeCell ref="H57:H58"/>
    <mergeCell ref="I57:I58"/>
    <mergeCell ref="J57:J58"/>
    <mergeCell ref="E145:F145"/>
    <mergeCell ref="B146:J146"/>
    <mergeCell ref="E144:F144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G133:G143"/>
    <mergeCell ref="B132:D132"/>
    <mergeCell ref="E132:F132"/>
    <mergeCell ref="F14:G15"/>
    <mergeCell ref="H14:H15"/>
    <mergeCell ref="I14:I15"/>
    <mergeCell ref="E34:E35"/>
    <mergeCell ref="F34:F35"/>
    <mergeCell ref="E57:E58"/>
    <mergeCell ref="F57:F58"/>
    <mergeCell ref="E131:G131"/>
    <mergeCell ref="H34:H35"/>
    <mergeCell ref="I34:I35"/>
    <mergeCell ref="J14:J15"/>
    <mergeCell ref="B16:B17"/>
    <mergeCell ref="E16:E17"/>
    <mergeCell ref="F16:F17"/>
    <mergeCell ref="F13:J13"/>
    <mergeCell ref="B2:K2"/>
    <mergeCell ref="D4:H4"/>
    <mergeCell ref="E8:K8"/>
    <mergeCell ref="E9:G9"/>
    <mergeCell ref="J9:K9"/>
  </mergeCells>
  <conditionalFormatting sqref="K12">
    <cfRule type="cellIs" dxfId="3" priority="1" stopIfTrue="1" operator="notEqual">
      <formula>"Vstupy OK ! "</formula>
    </cfRule>
    <cfRule type="cellIs" dxfId="2" priority="2" stopIfTrue="1" operator="equal">
      <formula>"Vstupy OK ! "</formula>
    </cfRule>
    <cfRule type="cellIs" dxfId="1" priority="3" stopIfTrue="1" operator="notEqual">
      <formula>"""Vstupy OK ! """</formula>
    </cfRule>
    <cfRule type="cellIs" dxfId="0" priority="4" stopIfTrue="1" operator="equal">
      <formula>"""Vstupy OK ! """</formula>
    </cfRule>
  </conditionalFormatting>
  <pageMargins left="0.70866141732283472" right="0.70866141732283472" top="0.78740157480314965" bottom="0.78740157480314965" header="0.31496062992125984" footer="0.31496062992125984"/>
  <pageSetup paperSize="9" scale="59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ee11993-e39e-436f-a9c2-831a8e280583" xsi:nil="true"/>
    <_ip_UnifiedCompliancePolicyProperties xmlns="http://schemas.microsoft.com/sharepoint/v3" xsi:nil="true"/>
    <lcf76f155ced4ddcb4097134ff3c332f xmlns="9365f466-a2c9-4bc8-88d5-0556ec036c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3D0E652F0CC498BDFADA00919E20F" ma:contentTypeVersion="17" ma:contentTypeDescription="Create a new document." ma:contentTypeScope="" ma:versionID="d124c9ca23e711dc409e1720106d42f7">
  <xsd:schema xmlns:xsd="http://www.w3.org/2001/XMLSchema" xmlns:xs="http://www.w3.org/2001/XMLSchema" xmlns:p="http://schemas.microsoft.com/office/2006/metadata/properties" xmlns:ns1="http://schemas.microsoft.com/sharepoint/v3" xmlns:ns2="9365f466-a2c9-4bc8-88d5-0556ec036c2d" xmlns:ns3="eee11993-e39e-436f-a9c2-831a8e280583" targetNamespace="http://schemas.microsoft.com/office/2006/metadata/properties" ma:root="true" ma:fieldsID="209b025369436a2c0261d26cb4f6b286" ns1:_="" ns2:_="" ns3:_="">
    <xsd:import namespace="http://schemas.microsoft.com/sharepoint/v3"/>
    <xsd:import namespace="9365f466-a2c9-4bc8-88d5-0556ec036c2d"/>
    <xsd:import namespace="eee11993-e39e-436f-a9c2-831a8e280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5f466-a2c9-4bc8-88d5-0556ec036c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b8c0c90-bcfb-49ef-b405-3eb3828e4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11993-e39e-436f-a9c2-831a8e2805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39977e0-fb4f-4543-b977-86ab219ff311}" ma:internalName="TaxCatchAll" ma:showField="CatchAllData" ma:web="eee11993-e39e-436f-a9c2-831a8e280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301B5C-AF49-40B1-A4FF-8D9E0832DF0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ee11993-e39e-436f-a9c2-831a8e280583"/>
    <ds:schemaRef ds:uri="9365f466-a2c9-4bc8-88d5-0556ec036c2d"/>
  </ds:schemaRefs>
</ds:datastoreItem>
</file>

<file path=customXml/itemProps2.xml><?xml version="1.0" encoding="utf-8"?>
<ds:datastoreItem xmlns:ds="http://schemas.openxmlformats.org/officeDocument/2006/customXml" ds:itemID="{DC06CEB9-0ED0-4B82-A0DF-20EE34FD3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365f466-a2c9-4bc8-88d5-0556ec036c2d"/>
    <ds:schemaRef ds:uri="eee11993-e39e-436f-a9c2-831a8e280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AE3FD0-3A3D-46F0-BA90-B93FE2C13A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K VYPLNĚNÍ</vt:lpstr>
      <vt:lpstr>PLNÁ</vt:lpstr>
      <vt:lpstr>ZKRÁCENÁ</vt:lpstr>
      <vt:lpstr>'POKYNY K VYPLNĚNÍ'!Oblast_tisku</vt:lpstr>
      <vt:lpstr>ZKRÁCENÁ!Oblast_tisku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Sajler, Jiri</dc:creator>
  <cp:lastModifiedBy>Dagmar Jonasova</cp:lastModifiedBy>
  <cp:lastPrinted>2020-01-13T09:10:16Z</cp:lastPrinted>
  <dcterms:created xsi:type="dcterms:W3CDTF">2020-01-13T08:51:27Z</dcterms:created>
  <dcterms:modified xsi:type="dcterms:W3CDTF">2026-01-05T09:33:34Z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2022-01-04T06:07:51Z</vt:lpwstr>
  </property>
  <property fmtid="{D5CDD505-2E9C-101B-9397-08002B2CF9AE}" pid="4" name="MSIP_Label_2a6524ed-fb1a-49fd-bafe-15c5e5ffd047_Method">
    <vt:lpwstr>Standard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dc98562a-4b8b-4c2d-90f4-85a1ff1727bb</vt:lpwstr>
  </property>
  <property fmtid="{D5CDD505-2E9C-101B-9397-08002B2CF9AE}" pid="8" name="MSIP_Label_2a6524ed-fb1a-49fd-bafe-15c5e5ffd047_ContentBits">
    <vt:lpwstr>0</vt:lpwstr>
  </property>
  <property fmtid="{D5CDD505-2E9C-101B-9397-08002B2CF9AE}" pid="9" name="ContentTypeId">
    <vt:lpwstr>0x0101005E03D0E652F0CC498BDFADA00919E20F</vt:lpwstr>
  </property>
  <property fmtid="{D5CDD505-2E9C-101B-9397-08002B2CF9AE}" pid="10" name="MediaServiceImageTags">
    <vt:lpwstr/>
  </property>
</Properties>
</file>